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25" windowHeight="7350" firstSheet="1" activeTab="1"/>
  </bookViews>
  <sheets>
    <sheet name="InitialCapacityAnalysis" sheetId="1" r:id="rId1"/>
    <sheet name="SaturdayOperations" sheetId="2" r:id="rId2"/>
    <sheet name="ExpandCapacity" sheetId="3" r:id="rId3"/>
    <sheet name="FinancialAnalysis" sheetId="4" r:id="rId4"/>
  </sheets>
  <definedNames/>
  <calcPr fullCalcOnLoad="1"/>
</workbook>
</file>

<file path=xl/sharedStrings.xml><?xml version="1.0" encoding="utf-8"?>
<sst xmlns="http://schemas.openxmlformats.org/spreadsheetml/2006/main" count="97" uniqueCount="43">
  <si>
    <t>Beds Required</t>
  </si>
  <si>
    <t>Mon</t>
  </si>
  <si>
    <t>Tues</t>
  </si>
  <si>
    <t>Wed</t>
  </si>
  <si>
    <t>Thurs</t>
  </si>
  <si>
    <t>Fri</t>
  </si>
  <si>
    <t>Sat</t>
  </si>
  <si>
    <t>Sun</t>
  </si>
  <si>
    <t>Check-in day</t>
  </si>
  <si>
    <t xml:space="preserve"> </t>
  </si>
  <si>
    <t>= Total Beds</t>
  </si>
  <si>
    <t>= Available Bed-Days</t>
  </si>
  <si>
    <t>= Used Bed-Days</t>
  </si>
  <si>
    <t>= Bed Utilization</t>
  </si>
  <si>
    <t>Utilization by Day</t>
  </si>
  <si>
    <t>Monday</t>
  </si>
  <si>
    <t>Tuesday</t>
  </si>
  <si>
    <t>Wednesday</t>
  </si>
  <si>
    <t>Thursday</t>
  </si>
  <si>
    <t>Friday</t>
  </si>
  <si>
    <t>Saturday</t>
  </si>
  <si>
    <t>Sunday</t>
  </si>
  <si>
    <t>Total by Day</t>
  </si>
  <si>
    <t>= Daily Admissions</t>
  </si>
  <si>
    <t>= Total Operations per Week</t>
  </si>
  <si>
    <t>= Operations per Surgeon</t>
  </si>
  <si>
    <t>= Operations per Operating Room</t>
  </si>
  <si>
    <t>= Additional beds</t>
  </si>
  <si>
    <t>= Cost per additional bed</t>
  </si>
  <si>
    <t>= Total expansion cost</t>
  </si>
  <si>
    <t>Expansion Costs</t>
  </si>
  <si>
    <t>Financial Analysis</t>
  </si>
  <si>
    <t>= Additional operations</t>
  </si>
  <si>
    <t>Revenue/Cost per Surgery</t>
  </si>
  <si>
    <t>= Revenue per operation</t>
  </si>
  <si>
    <t>= Surgeon cost per operation</t>
  </si>
  <si>
    <t>= Additional revenue per operation</t>
  </si>
  <si>
    <t>= Incremental revenue</t>
  </si>
  <si>
    <t>= Payback in weeks</t>
  </si>
  <si>
    <t>Chapter 10: Shouldice Hospital (Initial capacity analysis)</t>
  </si>
  <si>
    <t>Shouldice Hospital (Saturday Operations)</t>
  </si>
  <si>
    <t>Shouldice Hospital (Expanded capacity analysis)</t>
  </si>
  <si>
    <t xml:space="preserve"> Shouldice Hospital (Financial analysis)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</si>
</sst>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"/>
    <numFmt numFmtId="167" formatCode="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 quotePrefix="1">
      <alignment horizontal="left" vertical="center"/>
    </xf>
    <xf numFmtId="164" fontId="10" fillId="0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1" fillId="0" borderId="0" xfId="0" applyFont="1" applyAlignment="1" quotePrefix="1">
      <alignment/>
    </xf>
    <xf numFmtId="165" fontId="0" fillId="3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3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49" fontId="6" fillId="0" borderId="11" xfId="0" applyNumberFormat="1" applyFont="1" applyBorder="1" applyAlignment="1">
      <alignment horizontal="center" vertical="center" textRotation="90"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textRotation="90"/>
    </xf>
    <xf numFmtId="0" fontId="7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1" xfId="0" applyNumberFormat="1" applyFont="1" applyBorder="1" applyAlignment="1">
      <alignment horizontal="center" vertical="center" textRotation="90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1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color rgb="FF00000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75" zoomScaleNormal="75" workbookViewId="0" topLeftCell="A1">
      <selection activeCell="A1" sqref="A1:I1"/>
    </sheetView>
  </sheetViews>
  <sheetFormatPr defaultColWidth="9.140625" defaultRowHeight="12.75"/>
  <cols>
    <col min="1" max="1" width="5.7109375" style="0" customWidth="1"/>
    <col min="2" max="2" width="15.7109375" style="0" customWidth="1"/>
  </cols>
  <sheetData>
    <row r="1" spans="1:9" ht="20.25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0.25">
      <c r="A2" s="32"/>
      <c r="B2" s="33"/>
      <c r="C2" s="33"/>
      <c r="D2" s="33"/>
      <c r="E2" s="33"/>
      <c r="F2" s="33"/>
      <c r="G2" s="33"/>
      <c r="H2" s="33"/>
      <c r="I2" s="33"/>
    </row>
    <row r="3" spans="5:6" s="17" customFormat="1" ht="18">
      <c r="E3" s="34">
        <v>90</v>
      </c>
      <c r="F3" s="18" t="s">
        <v>10</v>
      </c>
    </row>
    <row r="4" spans="5:6" s="17" customFormat="1" ht="18">
      <c r="E4" s="34">
        <v>30</v>
      </c>
      <c r="F4" s="18" t="s">
        <v>23</v>
      </c>
    </row>
    <row r="5" spans="1:9" s="19" customFormat="1" ht="24.75" customHeight="1" thickBot="1">
      <c r="A5" s="19" t="s">
        <v>9</v>
      </c>
      <c r="C5" s="20" t="s">
        <v>0</v>
      </c>
      <c r="D5" s="20"/>
      <c r="E5" s="20"/>
      <c r="F5" s="20"/>
      <c r="G5" s="20"/>
      <c r="H5" s="20"/>
      <c r="I5" s="20"/>
    </row>
    <row r="6" spans="2:9" s="16" customFormat="1" ht="16.5" thickBot="1">
      <c r="B6" s="24"/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</row>
    <row r="7" spans="1:9" s="1" customFormat="1" ht="15.75">
      <c r="A7" s="72" t="s">
        <v>8</v>
      </c>
      <c r="B7" s="21" t="s">
        <v>15</v>
      </c>
      <c r="C7" s="2">
        <f>E4</f>
        <v>30</v>
      </c>
      <c r="D7" s="3">
        <f>C7</f>
        <v>30</v>
      </c>
      <c r="E7" s="3">
        <f>D7</f>
        <v>30</v>
      </c>
      <c r="F7" s="3"/>
      <c r="G7" s="3"/>
      <c r="H7" s="3"/>
      <c r="I7" s="4"/>
    </row>
    <row r="8" spans="1:9" s="1" customFormat="1" ht="15.75">
      <c r="A8" s="73"/>
      <c r="B8" s="22" t="s">
        <v>16</v>
      </c>
      <c r="C8" s="5"/>
      <c r="D8" s="6">
        <f>C7</f>
        <v>30</v>
      </c>
      <c r="E8" s="6">
        <f>D8</f>
        <v>30</v>
      </c>
      <c r="F8" s="6">
        <f>E8</f>
        <v>30</v>
      </c>
      <c r="G8" s="6"/>
      <c r="H8" s="6"/>
      <c r="I8" s="7"/>
    </row>
    <row r="9" spans="1:9" s="1" customFormat="1" ht="15.75">
      <c r="A9" s="73"/>
      <c r="B9" s="22" t="s">
        <v>17</v>
      </c>
      <c r="C9" s="5"/>
      <c r="D9" s="6"/>
      <c r="E9" s="6">
        <f>C7</f>
        <v>30</v>
      </c>
      <c r="F9" s="6">
        <f>E9</f>
        <v>30</v>
      </c>
      <c r="G9" s="6">
        <f>F9</f>
        <v>30</v>
      </c>
      <c r="H9" s="6"/>
      <c r="I9" s="7"/>
    </row>
    <row r="10" spans="1:9" s="1" customFormat="1" ht="15.75">
      <c r="A10" s="73"/>
      <c r="B10" s="22" t="s">
        <v>18</v>
      </c>
      <c r="C10" s="5"/>
      <c r="D10" s="6"/>
      <c r="E10" s="6"/>
      <c r="F10" s="6">
        <f>C7</f>
        <v>30</v>
      </c>
      <c r="G10" s="6">
        <f>F10</f>
        <v>30</v>
      </c>
      <c r="H10" s="6">
        <f>G10</f>
        <v>30</v>
      </c>
      <c r="I10" s="7"/>
    </row>
    <row r="11" spans="1:9" s="1" customFormat="1" ht="15.75">
      <c r="A11" s="73"/>
      <c r="B11" s="22" t="s">
        <v>19</v>
      </c>
      <c r="C11" s="5"/>
      <c r="D11" s="6"/>
      <c r="E11" s="6"/>
      <c r="F11" s="6"/>
      <c r="G11" s="6"/>
      <c r="H11" s="6"/>
      <c r="I11" s="8"/>
    </row>
    <row r="12" spans="1:9" s="1" customFormat="1" ht="15.75">
      <c r="A12" s="73"/>
      <c r="B12" s="22" t="s">
        <v>20</v>
      </c>
      <c r="C12" s="5"/>
      <c r="D12" s="6"/>
      <c r="E12" s="6"/>
      <c r="F12" s="6"/>
      <c r="G12" s="6"/>
      <c r="H12" s="6"/>
      <c r="I12" s="7"/>
    </row>
    <row r="13" spans="1:9" s="1" customFormat="1" ht="16.5" thickBot="1">
      <c r="A13" s="74"/>
      <c r="B13" s="23" t="s">
        <v>21</v>
      </c>
      <c r="C13" s="9">
        <f>I13</f>
        <v>30</v>
      </c>
      <c r="D13" s="10">
        <f>I13</f>
        <v>30</v>
      </c>
      <c r="E13" s="10"/>
      <c r="F13" s="10"/>
      <c r="G13" s="10"/>
      <c r="H13" s="10"/>
      <c r="I13" s="11">
        <f>C7</f>
        <v>30</v>
      </c>
    </row>
    <row r="14" spans="1:9" s="16" customFormat="1" ht="19.5" customHeight="1" thickBot="1">
      <c r="A14" s="75" t="s">
        <v>22</v>
      </c>
      <c r="B14" s="76"/>
      <c r="C14" s="26">
        <f>SUM(C7:C13)</f>
        <v>60</v>
      </c>
      <c r="D14" s="27">
        <f aca="true" t="shared" si="0" ref="D14:I14">SUM(D7:D13)</f>
        <v>90</v>
      </c>
      <c r="E14" s="27">
        <f t="shared" si="0"/>
        <v>90</v>
      </c>
      <c r="F14" s="27">
        <f t="shared" si="0"/>
        <v>90</v>
      </c>
      <c r="G14" s="27">
        <f t="shared" si="0"/>
        <v>60</v>
      </c>
      <c r="H14" s="27">
        <f t="shared" si="0"/>
        <v>30</v>
      </c>
      <c r="I14" s="28">
        <f t="shared" si="0"/>
        <v>30</v>
      </c>
    </row>
    <row r="15" spans="1:9" s="16" customFormat="1" ht="19.5" customHeight="1" thickBot="1">
      <c r="A15" s="75" t="s">
        <v>14</v>
      </c>
      <c r="B15" s="76"/>
      <c r="C15" s="29">
        <f aca="true" t="shared" si="1" ref="C15:I15">+C14/$E$3</f>
        <v>0.6666666666666666</v>
      </c>
      <c r="D15" s="30">
        <f t="shared" si="1"/>
        <v>1</v>
      </c>
      <c r="E15" s="30">
        <f t="shared" si="1"/>
        <v>1</v>
      </c>
      <c r="F15" s="30">
        <f t="shared" si="1"/>
        <v>1</v>
      </c>
      <c r="G15" s="30">
        <f t="shared" si="1"/>
        <v>0.6666666666666666</v>
      </c>
      <c r="H15" s="30">
        <f t="shared" si="1"/>
        <v>0.3333333333333333</v>
      </c>
      <c r="I15" s="31">
        <f t="shared" si="1"/>
        <v>0.3333333333333333</v>
      </c>
    </row>
    <row r="16" s="1" customFormat="1" ht="15"/>
    <row r="17" spans="5:6" s="14" customFormat="1" ht="19.5" customHeight="1">
      <c r="E17" s="12">
        <f>E19/3</f>
        <v>150</v>
      </c>
      <c r="F17" s="13" t="s">
        <v>24</v>
      </c>
    </row>
    <row r="18" spans="5:6" s="14" customFormat="1" ht="19.5" customHeight="1">
      <c r="E18" s="12">
        <f>7*E3</f>
        <v>630</v>
      </c>
      <c r="F18" s="13" t="s">
        <v>11</v>
      </c>
    </row>
    <row r="19" spans="5:6" s="14" customFormat="1" ht="19.5" customHeight="1">
      <c r="E19" s="12">
        <f>SUM(C14:I14)</f>
        <v>450</v>
      </c>
      <c r="F19" s="13" t="s">
        <v>12</v>
      </c>
    </row>
    <row r="20" spans="5:6" s="14" customFormat="1" ht="19.5" customHeight="1">
      <c r="E20" s="15">
        <f>E19/E18</f>
        <v>0.7142857142857143</v>
      </c>
      <c r="F20" s="13" t="s">
        <v>13</v>
      </c>
    </row>
    <row r="21" spans="5:6" s="14" customFormat="1" ht="19.5" customHeight="1">
      <c r="E21" s="12">
        <f>E17/12</f>
        <v>12.5</v>
      </c>
      <c r="F21" s="13" t="s">
        <v>25</v>
      </c>
    </row>
    <row r="22" spans="5:6" s="14" customFormat="1" ht="19.5" customHeight="1">
      <c r="E22" s="12">
        <f>E17/5</f>
        <v>30</v>
      </c>
      <c r="F22" s="13" t="s">
        <v>26</v>
      </c>
    </row>
  </sheetData>
  <mergeCells count="4">
    <mergeCell ref="A7:A13"/>
    <mergeCell ref="A14:B14"/>
    <mergeCell ref="A15:B15"/>
    <mergeCell ref="A1:I1"/>
  </mergeCells>
  <printOptions horizontalCentered="1"/>
  <pageMargins left="1" right="1" top="1.5" bottom="1" header="1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35" customWidth="1"/>
    <col min="2" max="2" width="5.7109375" style="35" customWidth="1"/>
    <col min="3" max="3" width="15.7109375" style="35" customWidth="1"/>
    <col min="4" max="16384" width="9.140625" style="35" customWidth="1"/>
  </cols>
  <sheetData>
    <row r="2" spans="2:10" ht="12.75">
      <c r="B2" s="84" t="s">
        <v>40</v>
      </c>
      <c r="C2" s="84"/>
      <c r="D2" s="84"/>
      <c r="E2" s="84"/>
      <c r="F2" s="84"/>
      <c r="G2" s="84"/>
      <c r="H2" s="84"/>
      <c r="I2" s="84"/>
      <c r="J2" s="84"/>
    </row>
    <row r="3" spans="2:10" ht="12.75">
      <c r="B3" s="36"/>
      <c r="C3" s="36"/>
      <c r="D3" s="36"/>
      <c r="E3" s="36"/>
      <c r="F3" s="36"/>
      <c r="G3" s="36"/>
      <c r="H3" s="36"/>
      <c r="I3" s="36"/>
      <c r="J3" s="36"/>
    </row>
    <row r="4" spans="6:7" s="37" customFormat="1" ht="12.75">
      <c r="F4" s="38">
        <v>90</v>
      </c>
      <c r="G4" s="39" t="s">
        <v>10</v>
      </c>
    </row>
    <row r="5" spans="6:7" s="37" customFormat="1" ht="12.75">
      <c r="F5" s="38">
        <v>30</v>
      </c>
      <c r="G5" s="39" t="s">
        <v>23</v>
      </c>
    </row>
    <row r="6" spans="2:10" s="37" customFormat="1" ht="24.75" customHeight="1" thickBot="1">
      <c r="B6" s="37" t="s">
        <v>9</v>
      </c>
      <c r="D6" s="40" t="s">
        <v>0</v>
      </c>
      <c r="E6" s="40"/>
      <c r="F6" s="40"/>
      <c r="G6" s="40"/>
      <c r="H6" s="40"/>
      <c r="I6" s="40"/>
      <c r="J6" s="40"/>
    </row>
    <row r="7" spans="3:10" s="41" customFormat="1" ht="13.5" thickBot="1">
      <c r="C7" s="42"/>
      <c r="D7" s="43" t="s">
        <v>1</v>
      </c>
      <c r="E7" s="43" t="s">
        <v>2</v>
      </c>
      <c r="F7" s="43" t="s">
        <v>3</v>
      </c>
      <c r="G7" s="43" t="s">
        <v>4</v>
      </c>
      <c r="H7" s="43" t="s">
        <v>5</v>
      </c>
      <c r="I7" s="43" t="s">
        <v>6</v>
      </c>
      <c r="J7" s="43" t="s">
        <v>7</v>
      </c>
    </row>
    <row r="8" spans="2:10" ht="12.75">
      <c r="B8" s="79" t="s">
        <v>8</v>
      </c>
      <c r="C8" s="44" t="s">
        <v>15</v>
      </c>
      <c r="D8" s="45">
        <f>F5</f>
        <v>30</v>
      </c>
      <c r="E8" s="46">
        <f>D8</f>
        <v>30</v>
      </c>
      <c r="F8" s="46">
        <f>E8</f>
        <v>30</v>
      </c>
      <c r="G8" s="46"/>
      <c r="H8" s="46"/>
      <c r="I8" s="46"/>
      <c r="J8" s="47"/>
    </row>
    <row r="9" spans="2:10" ht="12.75">
      <c r="B9" s="80"/>
      <c r="C9" s="48" t="s">
        <v>16</v>
      </c>
      <c r="D9" s="49"/>
      <c r="E9" s="50">
        <f>D8</f>
        <v>30</v>
      </c>
      <c r="F9" s="50">
        <f>E9</f>
        <v>30</v>
      </c>
      <c r="G9" s="50">
        <f>F9</f>
        <v>30</v>
      </c>
      <c r="H9" s="50"/>
      <c r="I9" s="50"/>
      <c r="J9" s="51"/>
    </row>
    <row r="10" spans="2:10" ht="12.75">
      <c r="B10" s="80"/>
      <c r="C10" s="48" t="s">
        <v>17</v>
      </c>
      <c r="D10" s="49"/>
      <c r="E10" s="50"/>
      <c r="F10" s="50">
        <f>D8</f>
        <v>30</v>
      </c>
      <c r="G10" s="50">
        <f>F10</f>
        <v>30</v>
      </c>
      <c r="H10" s="50">
        <f>G10</f>
        <v>30</v>
      </c>
      <c r="I10" s="50"/>
      <c r="J10" s="51"/>
    </row>
    <row r="11" spans="2:10" ht="12.75">
      <c r="B11" s="80"/>
      <c r="C11" s="48" t="s">
        <v>18</v>
      </c>
      <c r="D11" s="49"/>
      <c r="E11" s="50"/>
      <c r="F11" s="50"/>
      <c r="G11" s="50">
        <f>D8</f>
        <v>30</v>
      </c>
      <c r="H11" s="50">
        <f>G11</f>
        <v>30</v>
      </c>
      <c r="I11" s="50">
        <f>H11</f>
        <v>30</v>
      </c>
      <c r="J11" s="51"/>
    </row>
    <row r="12" spans="2:10" ht="12.75">
      <c r="B12" s="80"/>
      <c r="C12" s="48" t="s">
        <v>19</v>
      </c>
      <c r="D12" s="49"/>
      <c r="E12" s="50"/>
      <c r="F12" s="50"/>
      <c r="G12" s="50"/>
      <c r="H12" s="50"/>
      <c r="I12" s="50"/>
      <c r="J12" s="52"/>
    </row>
    <row r="13" spans="2:10" ht="12.75">
      <c r="B13" s="80"/>
      <c r="C13" s="48" t="s">
        <v>20</v>
      </c>
      <c r="D13" s="49"/>
      <c r="E13" s="50"/>
      <c r="F13" s="50"/>
      <c r="G13" s="50"/>
      <c r="H13" s="50"/>
      <c r="I13" s="50"/>
      <c r="J13" s="51"/>
    </row>
    <row r="14" spans="2:10" ht="13.5" thickBot="1">
      <c r="B14" s="81"/>
      <c r="C14" s="53" t="s">
        <v>21</v>
      </c>
      <c r="D14" s="54">
        <f>J14</f>
        <v>30</v>
      </c>
      <c r="E14" s="55">
        <f>J14</f>
        <v>30</v>
      </c>
      <c r="F14" s="55"/>
      <c r="G14" s="55"/>
      <c r="H14" s="55"/>
      <c r="I14" s="55"/>
      <c r="J14" s="56">
        <f>D8</f>
        <v>30</v>
      </c>
    </row>
    <row r="15" spans="2:10" s="41" customFormat="1" ht="19.5" customHeight="1" thickBot="1">
      <c r="B15" s="82" t="s">
        <v>22</v>
      </c>
      <c r="C15" s="83"/>
      <c r="D15" s="58">
        <f aca="true" t="shared" si="0" ref="D15:J15">SUM(D8:D14)</f>
        <v>60</v>
      </c>
      <c r="E15" s="59">
        <f t="shared" si="0"/>
        <v>90</v>
      </c>
      <c r="F15" s="59">
        <f t="shared" si="0"/>
        <v>90</v>
      </c>
      <c r="G15" s="59">
        <f t="shared" si="0"/>
        <v>90</v>
      </c>
      <c r="H15" s="59">
        <f t="shared" si="0"/>
        <v>60</v>
      </c>
      <c r="I15" s="59">
        <f t="shared" si="0"/>
        <v>30</v>
      </c>
      <c r="J15" s="57">
        <f t="shared" si="0"/>
        <v>30</v>
      </c>
    </row>
    <row r="16" spans="2:10" s="41" customFormat="1" ht="19.5" customHeight="1" thickBot="1">
      <c r="B16" s="82" t="s">
        <v>14</v>
      </c>
      <c r="C16" s="83"/>
      <c r="D16" s="60">
        <f aca="true" t="shared" si="1" ref="D16:J16">+D15/$F$4</f>
        <v>0.6666666666666666</v>
      </c>
      <c r="E16" s="61">
        <f t="shared" si="1"/>
        <v>1</v>
      </c>
      <c r="F16" s="61">
        <f t="shared" si="1"/>
        <v>1</v>
      </c>
      <c r="G16" s="61">
        <f t="shared" si="1"/>
        <v>1</v>
      </c>
      <c r="H16" s="61">
        <f t="shared" si="1"/>
        <v>0.6666666666666666</v>
      </c>
      <c r="I16" s="61">
        <f t="shared" si="1"/>
        <v>0.3333333333333333</v>
      </c>
      <c r="J16" s="62">
        <f t="shared" si="1"/>
        <v>0.3333333333333333</v>
      </c>
    </row>
    <row r="18" spans="6:7" s="41" customFormat="1" ht="19.5" customHeight="1">
      <c r="F18" s="63">
        <f>F20/3</f>
        <v>150</v>
      </c>
      <c r="G18" s="64" t="s">
        <v>24</v>
      </c>
    </row>
    <row r="19" spans="6:7" s="41" customFormat="1" ht="19.5" customHeight="1">
      <c r="F19" s="63">
        <f>7*F4</f>
        <v>630</v>
      </c>
      <c r="G19" s="64" t="s">
        <v>11</v>
      </c>
    </row>
    <row r="20" spans="6:7" s="41" customFormat="1" ht="19.5" customHeight="1">
      <c r="F20" s="63">
        <f>SUM(D15:J15)</f>
        <v>450</v>
      </c>
      <c r="G20" s="64" t="s">
        <v>12</v>
      </c>
    </row>
    <row r="21" spans="6:7" s="41" customFormat="1" ht="19.5" customHeight="1">
      <c r="F21" s="65">
        <f>F20/F19</f>
        <v>0.7142857142857143</v>
      </c>
      <c r="G21" s="64" t="s">
        <v>13</v>
      </c>
    </row>
    <row r="22" spans="6:7" s="41" customFormat="1" ht="19.5" customHeight="1">
      <c r="F22" s="63">
        <f>F18/12</f>
        <v>12.5</v>
      </c>
      <c r="G22" s="64" t="s">
        <v>25</v>
      </c>
    </row>
    <row r="23" spans="6:7" s="41" customFormat="1" ht="19.5" customHeight="1">
      <c r="F23" s="63">
        <f>F18/5</f>
        <v>30</v>
      </c>
      <c r="G23" s="64" t="s">
        <v>26</v>
      </c>
    </row>
  </sheetData>
  <mergeCells count="4">
    <mergeCell ref="B8:B14"/>
    <mergeCell ref="B15:C15"/>
    <mergeCell ref="B16:C16"/>
    <mergeCell ref="B2:J2"/>
  </mergeCells>
  <printOptions horizontalCentered="1"/>
  <pageMargins left="1" right="1" top="1.5" bottom="1" header="1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3"/>
  <sheetViews>
    <sheetView showGridLines="0" workbookViewId="0" topLeftCell="A1">
      <selection activeCell="B2" sqref="B2:J2"/>
    </sheetView>
  </sheetViews>
  <sheetFormatPr defaultColWidth="9.140625" defaultRowHeight="12.75"/>
  <cols>
    <col min="1" max="1" width="9.140625" style="35" customWidth="1"/>
    <col min="2" max="2" width="5.7109375" style="35" customWidth="1"/>
    <col min="3" max="3" width="15.7109375" style="35" customWidth="1"/>
    <col min="4" max="16384" width="9.140625" style="35" customWidth="1"/>
  </cols>
  <sheetData>
    <row r="2" spans="2:10" ht="12.75">
      <c r="B2" s="84" t="s">
        <v>41</v>
      </c>
      <c r="C2" s="84"/>
      <c r="D2" s="84"/>
      <c r="E2" s="84"/>
      <c r="F2" s="84"/>
      <c r="G2" s="84"/>
      <c r="H2" s="84"/>
      <c r="I2" s="84"/>
      <c r="J2" s="84"/>
    </row>
    <row r="3" spans="2:10" ht="12.75">
      <c r="B3" s="36"/>
      <c r="C3" s="36"/>
      <c r="D3" s="36"/>
      <c r="E3" s="36"/>
      <c r="F3" s="36"/>
      <c r="G3" s="36"/>
      <c r="H3" s="36"/>
      <c r="I3" s="36"/>
      <c r="J3" s="36"/>
    </row>
    <row r="4" spans="6:7" s="37" customFormat="1" ht="12.75">
      <c r="F4" s="38">
        <v>135</v>
      </c>
      <c r="G4" s="39" t="s">
        <v>10</v>
      </c>
    </row>
    <row r="5" spans="6:7" s="37" customFormat="1" ht="12.75">
      <c r="F5" s="38">
        <v>30</v>
      </c>
      <c r="G5" s="39" t="s">
        <v>23</v>
      </c>
    </row>
    <row r="6" spans="2:10" s="37" customFormat="1" ht="24.75" customHeight="1" thickBot="1">
      <c r="B6" s="37" t="s">
        <v>9</v>
      </c>
      <c r="D6" s="40" t="s">
        <v>0</v>
      </c>
      <c r="E6" s="40"/>
      <c r="F6" s="40"/>
      <c r="G6" s="40"/>
      <c r="H6" s="40"/>
      <c r="I6" s="40"/>
      <c r="J6" s="40"/>
    </row>
    <row r="7" spans="3:10" s="41" customFormat="1" ht="13.5" thickBot="1">
      <c r="C7" s="42"/>
      <c r="D7" s="43" t="s">
        <v>1</v>
      </c>
      <c r="E7" s="43" t="s">
        <v>2</v>
      </c>
      <c r="F7" s="43" t="s">
        <v>3</v>
      </c>
      <c r="G7" s="43" t="s">
        <v>4</v>
      </c>
      <c r="H7" s="43" t="s">
        <v>5</v>
      </c>
      <c r="I7" s="43" t="s">
        <v>6</v>
      </c>
      <c r="J7" s="43" t="s">
        <v>7</v>
      </c>
    </row>
    <row r="8" spans="2:10" ht="12.75">
      <c r="B8" s="79" t="s">
        <v>8</v>
      </c>
      <c r="C8" s="44" t="s">
        <v>15</v>
      </c>
      <c r="D8" s="45">
        <f>F5</f>
        <v>30</v>
      </c>
      <c r="E8" s="46">
        <f>D8</f>
        <v>30</v>
      </c>
      <c r="F8" s="46">
        <f>E8</f>
        <v>30</v>
      </c>
      <c r="G8" s="46"/>
      <c r="H8" s="46"/>
      <c r="I8" s="46"/>
      <c r="J8" s="47"/>
    </row>
    <row r="9" spans="2:10" ht="12.75">
      <c r="B9" s="80"/>
      <c r="C9" s="48" t="s">
        <v>16</v>
      </c>
      <c r="D9" s="49"/>
      <c r="E9" s="50">
        <f>D8</f>
        <v>30</v>
      </c>
      <c r="F9" s="50">
        <f>E9</f>
        <v>30</v>
      </c>
      <c r="G9" s="50">
        <f>F9</f>
        <v>30</v>
      </c>
      <c r="H9" s="50"/>
      <c r="I9" s="50"/>
      <c r="J9" s="51"/>
    </row>
    <row r="10" spans="2:10" ht="12.75">
      <c r="B10" s="80"/>
      <c r="C10" s="48" t="s">
        <v>17</v>
      </c>
      <c r="D10" s="49"/>
      <c r="E10" s="50"/>
      <c r="F10" s="50">
        <f>D8</f>
        <v>30</v>
      </c>
      <c r="G10" s="50">
        <f>F10</f>
        <v>30</v>
      </c>
      <c r="H10" s="50">
        <f>G10</f>
        <v>30</v>
      </c>
      <c r="I10" s="50"/>
      <c r="J10" s="51"/>
    </row>
    <row r="11" spans="2:10" ht="12.75">
      <c r="B11" s="80"/>
      <c r="C11" s="48" t="s">
        <v>18</v>
      </c>
      <c r="D11" s="49"/>
      <c r="E11" s="50"/>
      <c r="F11" s="50"/>
      <c r="G11" s="50">
        <f>D8</f>
        <v>30</v>
      </c>
      <c r="H11" s="50">
        <f>G11</f>
        <v>30</v>
      </c>
      <c r="I11" s="50">
        <f>H11</f>
        <v>30</v>
      </c>
      <c r="J11" s="51"/>
    </row>
    <row r="12" spans="2:10" ht="12.75">
      <c r="B12" s="80"/>
      <c r="C12" s="48" t="s">
        <v>19</v>
      </c>
      <c r="D12" s="49"/>
      <c r="E12" s="50"/>
      <c r="F12" s="50"/>
      <c r="G12" s="50"/>
      <c r="H12" s="50"/>
      <c r="I12" s="50"/>
      <c r="J12" s="52"/>
    </row>
    <row r="13" spans="2:10" ht="12.75">
      <c r="B13" s="80"/>
      <c r="C13" s="48" t="s">
        <v>20</v>
      </c>
      <c r="D13" s="49"/>
      <c r="E13" s="50"/>
      <c r="F13" s="50"/>
      <c r="G13" s="50"/>
      <c r="H13" s="50"/>
      <c r="I13" s="50"/>
      <c r="J13" s="51"/>
    </row>
    <row r="14" spans="2:10" ht="13.5" thickBot="1">
      <c r="B14" s="81"/>
      <c r="C14" s="53" t="s">
        <v>21</v>
      </c>
      <c r="D14" s="54">
        <f>J14</f>
        <v>30</v>
      </c>
      <c r="E14" s="55">
        <f>J14</f>
        <v>30</v>
      </c>
      <c r="F14" s="55"/>
      <c r="G14" s="55"/>
      <c r="H14" s="55"/>
      <c r="I14" s="55"/>
      <c r="J14" s="56">
        <f>D8</f>
        <v>30</v>
      </c>
    </row>
    <row r="15" spans="2:10" s="41" customFormat="1" ht="19.5" customHeight="1" thickBot="1">
      <c r="B15" s="82" t="s">
        <v>22</v>
      </c>
      <c r="C15" s="83"/>
      <c r="D15" s="58">
        <f aca="true" t="shared" si="0" ref="D15:J15">SUM(D8:D14)</f>
        <v>60</v>
      </c>
      <c r="E15" s="59">
        <f t="shared" si="0"/>
        <v>90</v>
      </c>
      <c r="F15" s="59">
        <f t="shared" si="0"/>
        <v>90</v>
      </c>
      <c r="G15" s="59">
        <f t="shared" si="0"/>
        <v>90</v>
      </c>
      <c r="H15" s="59">
        <f t="shared" si="0"/>
        <v>60</v>
      </c>
      <c r="I15" s="59">
        <f t="shared" si="0"/>
        <v>30</v>
      </c>
      <c r="J15" s="57">
        <f t="shared" si="0"/>
        <v>30</v>
      </c>
    </row>
    <row r="16" spans="2:10" s="41" customFormat="1" ht="19.5" customHeight="1" thickBot="1">
      <c r="B16" s="82" t="s">
        <v>14</v>
      </c>
      <c r="C16" s="83"/>
      <c r="D16" s="60">
        <f aca="true" t="shared" si="1" ref="D16:J16">+D15/$F$4</f>
        <v>0.4444444444444444</v>
      </c>
      <c r="E16" s="61">
        <f t="shared" si="1"/>
        <v>0.6666666666666666</v>
      </c>
      <c r="F16" s="61">
        <f t="shared" si="1"/>
        <v>0.6666666666666666</v>
      </c>
      <c r="G16" s="61">
        <f t="shared" si="1"/>
        <v>0.6666666666666666</v>
      </c>
      <c r="H16" s="61">
        <f t="shared" si="1"/>
        <v>0.4444444444444444</v>
      </c>
      <c r="I16" s="61">
        <f t="shared" si="1"/>
        <v>0.2222222222222222</v>
      </c>
      <c r="J16" s="62">
        <f t="shared" si="1"/>
        <v>0.2222222222222222</v>
      </c>
    </row>
    <row r="18" spans="6:7" s="41" customFormat="1" ht="19.5" customHeight="1">
      <c r="F18" s="63">
        <f>F20/3</f>
        <v>150</v>
      </c>
      <c r="G18" s="64" t="s">
        <v>24</v>
      </c>
    </row>
    <row r="19" spans="6:7" s="41" customFormat="1" ht="19.5" customHeight="1">
      <c r="F19" s="63">
        <f>7*F4</f>
        <v>945</v>
      </c>
      <c r="G19" s="64" t="s">
        <v>11</v>
      </c>
    </row>
    <row r="20" spans="6:7" s="41" customFormat="1" ht="19.5" customHeight="1">
      <c r="F20" s="63">
        <f>SUM(D15:J15)</f>
        <v>450</v>
      </c>
      <c r="G20" s="64" t="s">
        <v>12</v>
      </c>
    </row>
    <row r="21" spans="6:7" s="41" customFormat="1" ht="19.5" customHeight="1">
      <c r="F21" s="65">
        <f>F20/F19</f>
        <v>0.47619047619047616</v>
      </c>
      <c r="G21" s="64" t="s">
        <v>13</v>
      </c>
    </row>
    <row r="22" spans="6:7" s="41" customFormat="1" ht="19.5" customHeight="1">
      <c r="F22" s="63">
        <f>F18/12</f>
        <v>12.5</v>
      </c>
      <c r="G22" s="64" t="s">
        <v>25</v>
      </c>
    </row>
    <row r="23" spans="6:7" s="41" customFormat="1" ht="19.5" customHeight="1">
      <c r="F23" s="63">
        <f>F18/5</f>
        <v>30</v>
      </c>
      <c r="G23" s="64" t="s">
        <v>26</v>
      </c>
    </row>
  </sheetData>
  <mergeCells count="4">
    <mergeCell ref="B8:B14"/>
    <mergeCell ref="B15:C15"/>
    <mergeCell ref="B16:C16"/>
    <mergeCell ref="B2:J2"/>
  </mergeCells>
  <conditionalFormatting sqref="D15:J15">
    <cfRule type="cellIs" priority="1" dxfId="0" operator="greaterThan" stopIfTrue="1">
      <formula>$F$4</formula>
    </cfRule>
    <cfRule type="cellIs" priority="2" dxfId="1" operator="equal" stopIfTrue="1">
      <formula>$F$4</formula>
    </cfRule>
  </conditionalFormatting>
  <conditionalFormatting sqref="D16:J16">
    <cfRule type="cellIs" priority="3" dxfId="0" operator="greaterThan" stopIfTrue="1">
      <formula>1</formula>
    </cfRule>
    <cfRule type="cellIs" priority="4" dxfId="1" operator="equal" stopIfTrue="1">
      <formula>1</formula>
    </cfRule>
  </conditionalFormatting>
  <printOptions horizontalCentered="1"/>
  <pageMargins left="1" right="1" top="1.5" bottom="1" header="1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8"/>
  <sheetViews>
    <sheetView showGridLines="0" workbookViewId="0" topLeftCell="A1">
      <selection activeCell="B2" sqref="B2:E2"/>
    </sheetView>
  </sheetViews>
  <sheetFormatPr defaultColWidth="9.140625" defaultRowHeight="12.75"/>
  <cols>
    <col min="1" max="1" width="9.140625" style="35" customWidth="1"/>
    <col min="2" max="2" width="7.7109375" style="35" customWidth="1"/>
    <col min="3" max="3" width="14.7109375" style="35" customWidth="1"/>
    <col min="4" max="4" width="36.00390625" style="35" customWidth="1"/>
    <col min="5" max="5" width="7.7109375" style="35" customWidth="1"/>
    <col min="6" max="16384" width="9.140625" style="35" customWidth="1"/>
  </cols>
  <sheetData>
    <row r="2" spans="2:5" ht="12.75">
      <c r="B2" s="84" t="s">
        <v>42</v>
      </c>
      <c r="C2" s="84"/>
      <c r="D2" s="84"/>
      <c r="E2" s="84"/>
    </row>
    <row r="5" spans="3:4" ht="13.5" thickBot="1">
      <c r="C5" s="85" t="s">
        <v>30</v>
      </c>
      <c r="D5" s="85"/>
    </row>
    <row r="6" spans="3:4" ht="12.75">
      <c r="C6" s="66"/>
      <c r="D6" s="67" t="s">
        <v>27</v>
      </c>
    </row>
    <row r="7" spans="3:4" ht="12.75">
      <c r="C7" s="68"/>
      <c r="D7" s="67" t="s">
        <v>28</v>
      </c>
    </row>
    <row r="8" spans="3:4" ht="12.75">
      <c r="C8" s="69">
        <f>C6*C7</f>
        <v>0</v>
      </c>
      <c r="D8" s="67" t="s">
        <v>29</v>
      </c>
    </row>
    <row r="9" ht="12.75">
      <c r="C9" s="36"/>
    </row>
    <row r="10" spans="3:4" ht="13.5" thickBot="1">
      <c r="C10" s="85" t="s">
        <v>33</v>
      </c>
      <c r="D10" s="85"/>
    </row>
    <row r="11" spans="3:4" ht="12.75">
      <c r="C11" s="68"/>
      <c r="D11" s="67" t="s">
        <v>34</v>
      </c>
    </row>
    <row r="12" spans="3:4" ht="12.75">
      <c r="C12" s="68"/>
      <c r="D12" s="67" t="s">
        <v>35</v>
      </c>
    </row>
    <row r="13" spans="3:4" ht="12.75">
      <c r="C13" s="69">
        <f>C11-C12</f>
        <v>0</v>
      </c>
      <c r="D13" s="67" t="s">
        <v>36</v>
      </c>
    </row>
    <row r="14" spans="3:4" ht="12.75">
      <c r="C14" s="70"/>
      <c r="D14" s="67" t="s">
        <v>32</v>
      </c>
    </row>
    <row r="16" spans="3:4" ht="13.5" thickBot="1">
      <c r="C16" s="85" t="s">
        <v>31</v>
      </c>
      <c r="D16" s="85"/>
    </row>
    <row r="17" spans="3:4" ht="12.75">
      <c r="C17" s="69">
        <f>C14*C13</f>
        <v>0</v>
      </c>
      <c r="D17" s="67" t="s">
        <v>37</v>
      </c>
    </row>
    <row r="18" spans="3:4" ht="12.75">
      <c r="C18" s="71">
        <f>IF(C14&gt;0,C8/C17,0)</f>
        <v>0</v>
      </c>
      <c r="D18" s="67" t="s">
        <v>38</v>
      </c>
    </row>
  </sheetData>
  <mergeCells count="4">
    <mergeCell ref="C5:D5"/>
    <mergeCell ref="C10:D10"/>
    <mergeCell ref="C16:D16"/>
    <mergeCell ref="B2:E2"/>
  </mergeCells>
  <printOptions horizontalCentered="1"/>
  <pageMargins left="1" right="1" top="1.5" bottom="1" header="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9 - Shouldice Hospital</dc:subject>
  <dc:creator>Daniel J. Bragg</dc:creator>
  <cp:keywords/>
  <dc:description/>
  <cp:lastModifiedBy>Ordonez</cp:lastModifiedBy>
  <cp:lastPrinted>2002-12-30T17:18:36Z</cp:lastPrinted>
  <dcterms:created xsi:type="dcterms:W3CDTF">1996-09-15T15:27:21Z</dcterms:created>
  <dcterms:modified xsi:type="dcterms:W3CDTF">2004-10-01T20:53:53Z</dcterms:modified>
  <cp:category/>
  <cp:version/>
  <cp:contentType/>
  <cp:contentStatus/>
</cp:coreProperties>
</file>