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9360" windowHeight="6348" activeTab="1"/>
  </bookViews>
  <sheets>
    <sheet name="Two-Station Line - No Buffers " sheetId="1" r:id="rId1"/>
    <sheet name="Two-Station Line - With Buffers" sheetId="2" r:id="rId2"/>
  </sheets>
  <definedNames/>
  <calcPr fullCalcOnLoad="1"/>
</workbook>
</file>

<file path=xl/sharedStrings.xml><?xml version="1.0" encoding="utf-8"?>
<sst xmlns="http://schemas.openxmlformats.org/spreadsheetml/2006/main" count="34" uniqueCount="12">
  <si>
    <t>Start Time</t>
  </si>
  <si>
    <t>Wait Time</t>
  </si>
  <si>
    <t>Bob</t>
  </si>
  <si>
    <t>Ray</t>
  </si>
  <si>
    <t>Storage Space</t>
  </si>
  <si>
    <t>Finish Time</t>
  </si>
  <si>
    <t>Perf. Time</t>
  </si>
  <si>
    <t>RN</t>
  </si>
  <si>
    <t>Item</t>
  </si>
  <si>
    <t>Average Time/Unit</t>
  </si>
  <si>
    <t>Total Time</t>
  </si>
  <si>
    <t>Average Time in System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</si>
</sst>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pane ySplit="2" topLeftCell="BM3" activePane="bottomLeft" state="frozen"/>
      <selection pane="topLeft" activeCell="F1" sqref="F1"/>
      <selection pane="bottomLeft" activeCell="G29" sqref="G29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5.421875" style="0" customWidth="1"/>
    <col min="4" max="4" width="5.57421875" style="0" customWidth="1"/>
    <col min="5" max="5" width="6.28125" style="0" bestFit="1" customWidth="1"/>
    <col min="6" max="6" width="5.140625" style="0" bestFit="1" customWidth="1"/>
    <col min="7" max="7" width="7.7109375" style="0" customWidth="1"/>
    <col min="8" max="8" width="4.421875" style="0" customWidth="1"/>
    <col min="9" max="9" width="5.28125" style="0" bestFit="1" customWidth="1"/>
    <col min="10" max="10" width="5.28125" style="0" customWidth="1"/>
    <col min="11" max="11" width="6.140625" style="0" customWidth="1"/>
    <col min="12" max="12" width="5.421875" style="0" customWidth="1"/>
    <col min="13" max="13" width="9.140625" style="0" customWidth="1"/>
    <col min="14" max="14" width="6.28125" style="0" customWidth="1"/>
    <col min="15" max="15" width="8.00390625" style="0" customWidth="1"/>
  </cols>
  <sheetData>
    <row r="1" spans="1:12" ht="24.75" customHeight="1">
      <c r="A1" s="2"/>
      <c r="B1" s="8" t="s">
        <v>2</v>
      </c>
      <c r="C1" s="3"/>
      <c r="D1" s="3"/>
      <c r="E1" s="3"/>
      <c r="F1" s="16"/>
      <c r="G1" s="9"/>
      <c r="H1" s="11" t="s">
        <v>3</v>
      </c>
      <c r="I1" s="4"/>
      <c r="J1" s="4"/>
      <c r="K1" s="4"/>
      <c r="L1" s="12"/>
    </row>
    <row r="2" spans="1:15" ht="53.25" thickBot="1">
      <c r="A2" s="1" t="s">
        <v>8</v>
      </c>
      <c r="B2" s="13" t="s">
        <v>7</v>
      </c>
      <c r="C2" s="14" t="s">
        <v>0</v>
      </c>
      <c r="D2" s="14" t="s">
        <v>6</v>
      </c>
      <c r="E2" s="14" t="s">
        <v>5</v>
      </c>
      <c r="F2" s="15" t="s">
        <v>1</v>
      </c>
      <c r="G2" s="10" t="s">
        <v>4</v>
      </c>
      <c r="H2" s="13" t="s">
        <v>7</v>
      </c>
      <c r="I2" s="14" t="s">
        <v>0</v>
      </c>
      <c r="J2" s="14" t="s">
        <v>6</v>
      </c>
      <c r="K2" s="14" t="s">
        <v>5</v>
      </c>
      <c r="L2" s="15" t="s">
        <v>1</v>
      </c>
      <c r="M2" s="6" t="s">
        <v>9</v>
      </c>
      <c r="N2" s="6" t="s">
        <v>10</v>
      </c>
      <c r="O2" s="7" t="s">
        <v>11</v>
      </c>
    </row>
    <row r="3" spans="1:18" ht="12.75">
      <c r="A3">
        <v>1</v>
      </c>
      <c r="B3">
        <f ca="1">INT(RAND()*100)</f>
        <v>4</v>
      </c>
      <c r="C3">
        <v>0</v>
      </c>
      <c r="D3">
        <f>VLOOKUP(B3,$P$3:$R$11,3)</f>
        <v>20</v>
      </c>
      <c r="E3">
        <f>+C3+D3</f>
        <v>20</v>
      </c>
      <c r="F3">
        <v>0</v>
      </c>
      <c r="H3">
        <f ca="1">INT(RAND()*100)</f>
        <v>36</v>
      </c>
      <c r="I3">
        <f>+E3</f>
        <v>20</v>
      </c>
      <c r="J3">
        <f>VLOOKUP(H3,$Q$3:$R$11,2)</f>
        <v>40</v>
      </c>
      <c r="K3">
        <f>+I3+J3</f>
        <v>60</v>
      </c>
      <c r="L3">
        <f>+I3</f>
        <v>20</v>
      </c>
      <c r="M3" s="5">
        <f>+K3/A3</f>
        <v>60</v>
      </c>
      <c r="N3">
        <f>+K3-C3</f>
        <v>60</v>
      </c>
      <c r="O3" s="5">
        <f>+N3</f>
        <v>60</v>
      </c>
      <c r="P3">
        <v>0</v>
      </c>
      <c r="Q3">
        <v>0</v>
      </c>
      <c r="R3">
        <v>10</v>
      </c>
    </row>
    <row r="4" spans="1:18" ht="12.75">
      <c r="A4">
        <f>+A3+1</f>
        <v>2</v>
      </c>
      <c r="B4">
        <f aca="true" ca="1" t="shared" si="0" ref="B4:B32">INT(RAND()*100)</f>
        <v>67</v>
      </c>
      <c r="C4">
        <f aca="true" t="shared" si="1" ref="C4:C32">+E3+F3</f>
        <v>20</v>
      </c>
      <c r="D4">
        <f>VLOOKUP(B4,$P$3:$R$11,3)</f>
        <v>50</v>
      </c>
      <c r="E4">
        <f>+C4+D4</f>
        <v>70</v>
      </c>
      <c r="F4">
        <f aca="true" t="shared" si="2" ref="F4:F32">IF(K3&lt;=E4,0,K3-E4)</f>
        <v>0</v>
      </c>
      <c r="G4">
        <v>0</v>
      </c>
      <c r="H4">
        <f ca="1">INT(RAND()*100)</f>
        <v>70</v>
      </c>
      <c r="I4">
        <f>+E4+F4</f>
        <v>70</v>
      </c>
      <c r="J4">
        <f>VLOOKUP(H4,$Q$3:$R$11,2)</f>
        <v>60</v>
      </c>
      <c r="K4">
        <f>+I4+J4</f>
        <v>130</v>
      </c>
      <c r="L4">
        <f>+I4-K3</f>
        <v>10</v>
      </c>
      <c r="M4" s="5">
        <f aca="true" t="shared" si="3" ref="M4:M32">+K4/A4</f>
        <v>65</v>
      </c>
      <c r="N4">
        <f aca="true" t="shared" si="4" ref="N4:N32">+K4-C4</f>
        <v>110</v>
      </c>
      <c r="O4" s="5">
        <f>AVERAGE($N$3:N4)</f>
        <v>85</v>
      </c>
      <c r="P4">
        <v>4</v>
      </c>
      <c r="Q4">
        <v>8</v>
      </c>
      <c r="R4">
        <v>20</v>
      </c>
    </row>
    <row r="5" spans="1:18" ht="12.75">
      <c r="A5">
        <f aca="true" t="shared" si="5" ref="A5:A32">+A4+1</f>
        <v>3</v>
      </c>
      <c r="B5">
        <f ca="1" t="shared" si="0"/>
        <v>52</v>
      </c>
      <c r="C5">
        <f t="shared" si="1"/>
        <v>70</v>
      </c>
      <c r="D5">
        <f>VLOOKUP(B5,$P$3:$R$11,3)</f>
        <v>50</v>
      </c>
      <c r="E5">
        <f aca="true" t="shared" si="6" ref="E5:E31">+C5+D5</f>
        <v>120</v>
      </c>
      <c r="F5">
        <f t="shared" si="2"/>
        <v>10</v>
      </c>
      <c r="G5">
        <v>0</v>
      </c>
      <c r="H5">
        <f aca="true" ca="1" t="shared" si="7" ref="H5:H32">INT(RAND()*100)</f>
        <v>47</v>
      </c>
      <c r="I5">
        <f aca="true" t="shared" si="8" ref="I5:I32">+E5+F5</f>
        <v>130</v>
      </c>
      <c r="J5">
        <f>VLOOKUP(H5,$Q$3:$R$11,2)</f>
        <v>50</v>
      </c>
      <c r="K5">
        <f aca="true" t="shared" si="9" ref="K5:K32">+I5+J5</f>
        <v>180</v>
      </c>
      <c r="L5">
        <f aca="true" t="shared" si="10" ref="L5:L32">+I5-K4</f>
        <v>0</v>
      </c>
      <c r="M5" s="5">
        <f t="shared" si="3"/>
        <v>60</v>
      </c>
      <c r="N5">
        <f t="shared" si="4"/>
        <v>110</v>
      </c>
      <c r="O5" s="5">
        <f>AVERAGE($N$3:N5)</f>
        <v>93.33333333333333</v>
      </c>
      <c r="P5">
        <v>10</v>
      </c>
      <c r="Q5">
        <v>18</v>
      </c>
      <c r="R5">
        <v>30</v>
      </c>
    </row>
    <row r="6" spans="1:18" ht="12.75">
      <c r="A6">
        <f t="shared" si="5"/>
        <v>4</v>
      </c>
      <c r="B6">
        <f ca="1" t="shared" si="0"/>
        <v>66</v>
      </c>
      <c r="C6">
        <f t="shared" si="1"/>
        <v>130</v>
      </c>
      <c r="D6">
        <f>VLOOKUP(B6,$P$3:$R$11,3)</f>
        <v>50</v>
      </c>
      <c r="E6">
        <f t="shared" si="6"/>
        <v>180</v>
      </c>
      <c r="F6">
        <f t="shared" si="2"/>
        <v>0</v>
      </c>
      <c r="G6">
        <v>0</v>
      </c>
      <c r="H6">
        <f ca="1" t="shared" si="7"/>
        <v>99</v>
      </c>
      <c r="I6">
        <f t="shared" si="8"/>
        <v>180</v>
      </c>
      <c r="J6">
        <f>VLOOKUP(H6,$Q$3:$R$11,2)</f>
        <v>80</v>
      </c>
      <c r="K6">
        <f t="shared" si="9"/>
        <v>260</v>
      </c>
      <c r="L6">
        <f t="shared" si="10"/>
        <v>0</v>
      </c>
      <c r="M6" s="5">
        <f t="shared" si="3"/>
        <v>65</v>
      </c>
      <c r="N6">
        <f t="shared" si="4"/>
        <v>130</v>
      </c>
      <c r="O6" s="5">
        <f>AVERAGE($N$3:N6)</f>
        <v>102.5</v>
      </c>
      <c r="P6">
        <v>20</v>
      </c>
      <c r="Q6">
        <v>30</v>
      </c>
      <c r="R6">
        <v>40</v>
      </c>
    </row>
    <row r="7" spans="1:18" ht="12.75">
      <c r="A7">
        <f t="shared" si="5"/>
        <v>5</v>
      </c>
      <c r="B7">
        <f ca="1" t="shared" si="0"/>
        <v>20</v>
      </c>
      <c r="C7">
        <f t="shared" si="1"/>
        <v>180</v>
      </c>
      <c r="D7">
        <f>VLOOKUP(B7,$P$3:$R$11,3)</f>
        <v>40</v>
      </c>
      <c r="E7">
        <f t="shared" si="6"/>
        <v>220</v>
      </c>
      <c r="F7">
        <f t="shared" si="2"/>
        <v>40</v>
      </c>
      <c r="G7">
        <v>0</v>
      </c>
      <c r="H7">
        <f ca="1" t="shared" si="7"/>
        <v>52</v>
      </c>
      <c r="I7">
        <f t="shared" si="8"/>
        <v>260</v>
      </c>
      <c r="J7">
        <f>VLOOKUP(H7,$Q$3:$R$11,2)</f>
        <v>50</v>
      </c>
      <c r="K7">
        <f t="shared" si="9"/>
        <v>310</v>
      </c>
      <c r="L7">
        <f t="shared" si="10"/>
        <v>0</v>
      </c>
      <c r="M7" s="5">
        <f t="shared" si="3"/>
        <v>62</v>
      </c>
      <c r="N7">
        <f t="shared" si="4"/>
        <v>130</v>
      </c>
      <c r="O7" s="5">
        <f>AVERAGE($N$3:N7)</f>
        <v>108</v>
      </c>
      <c r="P7">
        <v>40</v>
      </c>
      <c r="Q7">
        <v>44</v>
      </c>
      <c r="R7">
        <v>50</v>
      </c>
    </row>
    <row r="8" spans="1:18" ht="12.75">
      <c r="A8">
        <f t="shared" si="5"/>
        <v>6</v>
      </c>
      <c r="B8">
        <f ca="1" t="shared" si="0"/>
        <v>26</v>
      </c>
      <c r="C8">
        <f t="shared" si="1"/>
        <v>260</v>
      </c>
      <c r="D8">
        <f>VLOOKUP(B8,$P$3:$R$11,3)</f>
        <v>40</v>
      </c>
      <c r="E8">
        <f t="shared" si="6"/>
        <v>300</v>
      </c>
      <c r="F8">
        <f t="shared" si="2"/>
        <v>10</v>
      </c>
      <c r="G8">
        <v>0</v>
      </c>
      <c r="H8">
        <f ca="1" t="shared" si="7"/>
        <v>54</v>
      </c>
      <c r="I8">
        <f t="shared" si="8"/>
        <v>310</v>
      </c>
      <c r="J8">
        <f>VLOOKUP(H8,$Q$3:$R$11,2)</f>
        <v>50</v>
      </c>
      <c r="K8">
        <f t="shared" si="9"/>
        <v>360</v>
      </c>
      <c r="L8">
        <f t="shared" si="10"/>
        <v>0</v>
      </c>
      <c r="M8" s="5">
        <f t="shared" si="3"/>
        <v>60</v>
      </c>
      <c r="N8">
        <f t="shared" si="4"/>
        <v>100</v>
      </c>
      <c r="O8" s="5">
        <f>AVERAGE($N$3:N8)</f>
        <v>106.66666666666667</v>
      </c>
      <c r="P8">
        <v>80</v>
      </c>
      <c r="Q8">
        <v>64</v>
      </c>
      <c r="R8">
        <v>60</v>
      </c>
    </row>
    <row r="9" spans="1:18" ht="12.75">
      <c r="A9">
        <f t="shared" si="5"/>
        <v>7</v>
      </c>
      <c r="B9">
        <f ca="1" t="shared" si="0"/>
        <v>75</v>
      </c>
      <c r="C9">
        <f t="shared" si="1"/>
        <v>310</v>
      </c>
      <c r="D9">
        <f>VLOOKUP(B9,$P$3:$R$11,3)</f>
        <v>50</v>
      </c>
      <c r="E9">
        <f t="shared" si="6"/>
        <v>360</v>
      </c>
      <c r="F9">
        <f t="shared" si="2"/>
        <v>0</v>
      </c>
      <c r="G9">
        <v>0</v>
      </c>
      <c r="H9">
        <f ca="1" t="shared" si="7"/>
        <v>17</v>
      </c>
      <c r="I9">
        <f t="shared" si="8"/>
        <v>360</v>
      </c>
      <c r="J9">
        <f>VLOOKUP(H9,$Q$3:$R$11,2)</f>
        <v>20</v>
      </c>
      <c r="K9">
        <f t="shared" si="9"/>
        <v>380</v>
      </c>
      <c r="L9">
        <f t="shared" si="10"/>
        <v>0</v>
      </c>
      <c r="M9" s="5">
        <f t="shared" si="3"/>
        <v>54.285714285714285</v>
      </c>
      <c r="N9">
        <f t="shared" si="4"/>
        <v>70</v>
      </c>
      <c r="O9" s="5">
        <f>AVERAGE($N$3:N9)</f>
        <v>101.42857142857143</v>
      </c>
      <c r="P9">
        <v>91</v>
      </c>
      <c r="Q9">
        <v>80</v>
      </c>
      <c r="R9">
        <v>70</v>
      </c>
    </row>
    <row r="10" spans="1:18" ht="12.75">
      <c r="A10">
        <f t="shared" si="5"/>
        <v>8</v>
      </c>
      <c r="B10">
        <f ca="1" t="shared" si="0"/>
        <v>0</v>
      </c>
      <c r="C10">
        <f t="shared" si="1"/>
        <v>360</v>
      </c>
      <c r="D10">
        <f>VLOOKUP(B10,$P$3:$R$11,3)</f>
        <v>10</v>
      </c>
      <c r="E10">
        <f t="shared" si="6"/>
        <v>370</v>
      </c>
      <c r="F10">
        <f t="shared" si="2"/>
        <v>10</v>
      </c>
      <c r="G10">
        <v>0</v>
      </c>
      <c r="H10">
        <f ca="1" t="shared" si="7"/>
        <v>20</v>
      </c>
      <c r="I10">
        <f t="shared" si="8"/>
        <v>380</v>
      </c>
      <c r="J10">
        <f>VLOOKUP(H10,$Q$3:$R$11,2)</f>
        <v>30</v>
      </c>
      <c r="K10">
        <f t="shared" si="9"/>
        <v>410</v>
      </c>
      <c r="L10">
        <f t="shared" si="10"/>
        <v>0</v>
      </c>
      <c r="M10" s="5">
        <f t="shared" si="3"/>
        <v>51.25</v>
      </c>
      <c r="N10">
        <f t="shared" si="4"/>
        <v>50</v>
      </c>
      <c r="O10" s="5">
        <f>AVERAGE($N$3:N10)</f>
        <v>95</v>
      </c>
      <c r="P10">
        <v>96</v>
      </c>
      <c r="Q10">
        <v>92</v>
      </c>
      <c r="R10">
        <v>80</v>
      </c>
    </row>
    <row r="11" spans="1:18" ht="12.75">
      <c r="A11">
        <f t="shared" si="5"/>
        <v>9</v>
      </c>
      <c r="B11">
        <f ca="1" t="shared" si="0"/>
        <v>34</v>
      </c>
      <c r="C11">
        <f t="shared" si="1"/>
        <v>380</v>
      </c>
      <c r="D11">
        <f>VLOOKUP(B11,$P$3:$R$11,3)</f>
        <v>40</v>
      </c>
      <c r="E11">
        <f t="shared" si="6"/>
        <v>420</v>
      </c>
      <c r="F11">
        <f t="shared" si="2"/>
        <v>0</v>
      </c>
      <c r="G11">
        <v>0</v>
      </c>
      <c r="H11">
        <f ca="1" t="shared" si="7"/>
        <v>89</v>
      </c>
      <c r="I11">
        <f t="shared" si="8"/>
        <v>420</v>
      </c>
      <c r="J11">
        <f>VLOOKUP(H11,$Q$3:$R$11,2)</f>
        <v>70</v>
      </c>
      <c r="K11">
        <f t="shared" si="9"/>
        <v>490</v>
      </c>
      <c r="L11">
        <f t="shared" si="10"/>
        <v>10</v>
      </c>
      <c r="M11" s="5">
        <f t="shared" si="3"/>
        <v>54.44444444444444</v>
      </c>
      <c r="N11">
        <f t="shared" si="4"/>
        <v>110</v>
      </c>
      <c r="O11" s="5">
        <f>AVERAGE($N$3:N11)</f>
        <v>96.66666666666667</v>
      </c>
      <c r="P11">
        <v>100</v>
      </c>
      <c r="Q11">
        <v>100</v>
      </c>
      <c r="R11">
        <v>80</v>
      </c>
    </row>
    <row r="12" spans="1:15" ht="12.75">
      <c r="A12">
        <f t="shared" si="5"/>
        <v>10</v>
      </c>
      <c r="B12">
        <f ca="1" t="shared" si="0"/>
        <v>39</v>
      </c>
      <c r="C12">
        <f t="shared" si="1"/>
        <v>420</v>
      </c>
      <c r="D12">
        <f>VLOOKUP(B12,$P$3:$R$11,3)</f>
        <v>40</v>
      </c>
      <c r="E12">
        <f t="shared" si="6"/>
        <v>460</v>
      </c>
      <c r="F12">
        <f t="shared" si="2"/>
        <v>30</v>
      </c>
      <c r="G12">
        <v>0</v>
      </c>
      <c r="H12">
        <f ca="1" t="shared" si="7"/>
        <v>22</v>
      </c>
      <c r="I12">
        <f t="shared" si="8"/>
        <v>490</v>
      </c>
      <c r="J12">
        <f>VLOOKUP(H12,$Q$3:$R$11,2)</f>
        <v>30</v>
      </c>
      <c r="K12">
        <f t="shared" si="9"/>
        <v>520</v>
      </c>
      <c r="L12">
        <f t="shared" si="10"/>
        <v>0</v>
      </c>
      <c r="M12" s="5">
        <f t="shared" si="3"/>
        <v>52</v>
      </c>
      <c r="N12">
        <f t="shared" si="4"/>
        <v>100</v>
      </c>
      <c r="O12" s="5">
        <f>AVERAGE($N$3:N12)</f>
        <v>97</v>
      </c>
    </row>
    <row r="13" spans="1:15" ht="12.75">
      <c r="A13">
        <f t="shared" si="5"/>
        <v>11</v>
      </c>
      <c r="B13">
        <f ca="1" t="shared" si="0"/>
        <v>76</v>
      </c>
      <c r="C13">
        <f t="shared" si="1"/>
        <v>490</v>
      </c>
      <c r="D13">
        <f>VLOOKUP(B13,$P$3:$R$11,3)</f>
        <v>50</v>
      </c>
      <c r="E13">
        <f t="shared" si="6"/>
        <v>540</v>
      </c>
      <c r="F13">
        <f t="shared" si="2"/>
        <v>0</v>
      </c>
      <c r="G13">
        <v>0</v>
      </c>
      <c r="H13">
        <f ca="1" t="shared" si="7"/>
        <v>33</v>
      </c>
      <c r="I13">
        <f t="shared" si="8"/>
        <v>540</v>
      </c>
      <c r="J13">
        <f>VLOOKUP(H13,$Q$3:$R$11,2)</f>
        <v>40</v>
      </c>
      <c r="K13">
        <f t="shared" si="9"/>
        <v>580</v>
      </c>
      <c r="L13">
        <f t="shared" si="10"/>
        <v>20</v>
      </c>
      <c r="M13" s="5">
        <f t="shared" si="3"/>
        <v>52.72727272727273</v>
      </c>
      <c r="N13">
        <f t="shared" si="4"/>
        <v>90</v>
      </c>
      <c r="O13" s="5">
        <f>AVERAGE($N$3:N13)</f>
        <v>96.36363636363636</v>
      </c>
    </row>
    <row r="14" spans="1:15" ht="12.75">
      <c r="A14">
        <f t="shared" si="5"/>
        <v>12</v>
      </c>
      <c r="B14">
        <f ca="1" t="shared" si="0"/>
        <v>86</v>
      </c>
      <c r="C14">
        <f t="shared" si="1"/>
        <v>540</v>
      </c>
      <c r="D14">
        <f>VLOOKUP(B14,$P$3:$R$11,3)</f>
        <v>60</v>
      </c>
      <c r="E14">
        <f t="shared" si="6"/>
        <v>600</v>
      </c>
      <c r="F14">
        <f t="shared" si="2"/>
        <v>0</v>
      </c>
      <c r="G14">
        <v>0</v>
      </c>
      <c r="H14">
        <f ca="1" t="shared" si="7"/>
        <v>93</v>
      </c>
      <c r="I14">
        <f t="shared" si="8"/>
        <v>600</v>
      </c>
      <c r="J14">
        <f>VLOOKUP(H14,$Q$3:$R$11,2)</f>
        <v>80</v>
      </c>
      <c r="K14">
        <f t="shared" si="9"/>
        <v>680</v>
      </c>
      <c r="L14">
        <f t="shared" si="10"/>
        <v>20</v>
      </c>
      <c r="M14" s="5">
        <f t="shared" si="3"/>
        <v>56.666666666666664</v>
      </c>
      <c r="N14">
        <f t="shared" si="4"/>
        <v>140</v>
      </c>
      <c r="O14" s="5">
        <f>AVERAGE($N$3:N14)</f>
        <v>100</v>
      </c>
    </row>
    <row r="15" spans="1:15" ht="12.75">
      <c r="A15">
        <f t="shared" si="5"/>
        <v>13</v>
      </c>
      <c r="B15">
        <f ca="1" t="shared" si="0"/>
        <v>4</v>
      </c>
      <c r="C15">
        <f t="shared" si="1"/>
        <v>600</v>
      </c>
      <c r="D15">
        <f>VLOOKUP(B15,$P$3:$R$11,3)</f>
        <v>20</v>
      </c>
      <c r="E15">
        <f t="shared" si="6"/>
        <v>620</v>
      </c>
      <c r="F15">
        <f t="shared" si="2"/>
        <v>60</v>
      </c>
      <c r="G15">
        <v>0</v>
      </c>
      <c r="H15">
        <f ca="1" t="shared" si="7"/>
        <v>47</v>
      </c>
      <c r="I15">
        <f t="shared" si="8"/>
        <v>680</v>
      </c>
      <c r="J15">
        <f>VLOOKUP(H15,$Q$3:$R$11,2)</f>
        <v>50</v>
      </c>
      <c r="K15">
        <f t="shared" si="9"/>
        <v>730</v>
      </c>
      <c r="L15">
        <f t="shared" si="10"/>
        <v>0</v>
      </c>
      <c r="M15" s="5">
        <f t="shared" si="3"/>
        <v>56.15384615384615</v>
      </c>
      <c r="N15">
        <f t="shared" si="4"/>
        <v>130</v>
      </c>
      <c r="O15" s="5">
        <f>AVERAGE($N$3:N15)</f>
        <v>102.3076923076923</v>
      </c>
    </row>
    <row r="16" spans="1:15" ht="12.75">
      <c r="A16">
        <f t="shared" si="5"/>
        <v>14</v>
      </c>
      <c r="B16">
        <f ca="1" t="shared" si="0"/>
        <v>64</v>
      </c>
      <c r="C16">
        <f t="shared" si="1"/>
        <v>680</v>
      </c>
      <c r="D16">
        <f>VLOOKUP(B16,$P$3:$R$11,3)</f>
        <v>50</v>
      </c>
      <c r="E16">
        <f t="shared" si="6"/>
        <v>730</v>
      </c>
      <c r="F16">
        <f t="shared" si="2"/>
        <v>0</v>
      </c>
      <c r="G16">
        <v>0</v>
      </c>
      <c r="H16">
        <f ca="1" t="shared" si="7"/>
        <v>55</v>
      </c>
      <c r="I16">
        <f t="shared" si="8"/>
        <v>730</v>
      </c>
      <c r="J16">
        <f>VLOOKUP(H16,$Q$3:$R$11,2)</f>
        <v>50</v>
      </c>
      <c r="K16">
        <f t="shared" si="9"/>
        <v>780</v>
      </c>
      <c r="L16">
        <f t="shared" si="10"/>
        <v>0</v>
      </c>
      <c r="M16" s="5">
        <f t="shared" si="3"/>
        <v>55.714285714285715</v>
      </c>
      <c r="N16">
        <f t="shared" si="4"/>
        <v>100</v>
      </c>
      <c r="O16" s="5">
        <f>AVERAGE($N$3:N16)</f>
        <v>102.14285714285714</v>
      </c>
    </row>
    <row r="17" spans="1:15" ht="12.75">
      <c r="A17">
        <f t="shared" si="5"/>
        <v>15</v>
      </c>
      <c r="B17">
        <f ca="1" t="shared" si="0"/>
        <v>63</v>
      </c>
      <c r="C17">
        <f t="shared" si="1"/>
        <v>730</v>
      </c>
      <c r="D17">
        <f>VLOOKUP(B17,$P$3:$R$11,3)</f>
        <v>50</v>
      </c>
      <c r="E17">
        <f t="shared" si="6"/>
        <v>780</v>
      </c>
      <c r="F17">
        <f t="shared" si="2"/>
        <v>0</v>
      </c>
      <c r="G17">
        <v>0</v>
      </c>
      <c r="H17">
        <f ca="1" t="shared" si="7"/>
        <v>82</v>
      </c>
      <c r="I17">
        <f t="shared" si="8"/>
        <v>780</v>
      </c>
      <c r="J17">
        <f>VLOOKUP(H17,$Q$3:$R$11,2)</f>
        <v>70</v>
      </c>
      <c r="K17">
        <f t="shared" si="9"/>
        <v>850</v>
      </c>
      <c r="L17">
        <f t="shared" si="10"/>
        <v>0</v>
      </c>
      <c r="M17" s="5">
        <f t="shared" si="3"/>
        <v>56.666666666666664</v>
      </c>
      <c r="N17">
        <f t="shared" si="4"/>
        <v>120</v>
      </c>
      <c r="O17" s="5">
        <f>AVERAGE($N$3:N17)</f>
        <v>103.33333333333333</v>
      </c>
    </row>
    <row r="18" spans="1:15" ht="12.75">
      <c r="A18">
        <f t="shared" si="5"/>
        <v>16</v>
      </c>
      <c r="B18">
        <f ca="1" t="shared" si="0"/>
        <v>13</v>
      </c>
      <c r="C18">
        <f t="shared" si="1"/>
        <v>780</v>
      </c>
      <c r="D18">
        <f>VLOOKUP(B18,$P$3:$R$11,3)</f>
        <v>30</v>
      </c>
      <c r="E18">
        <f t="shared" si="6"/>
        <v>810</v>
      </c>
      <c r="F18">
        <f t="shared" si="2"/>
        <v>40</v>
      </c>
      <c r="G18">
        <v>0</v>
      </c>
      <c r="H18">
        <f ca="1" t="shared" si="7"/>
        <v>70</v>
      </c>
      <c r="I18">
        <f t="shared" si="8"/>
        <v>850</v>
      </c>
      <c r="J18">
        <f>VLOOKUP(H18,$Q$3:$R$11,2)</f>
        <v>60</v>
      </c>
      <c r="K18">
        <f t="shared" si="9"/>
        <v>910</v>
      </c>
      <c r="L18">
        <f t="shared" si="10"/>
        <v>0</v>
      </c>
      <c r="M18" s="5">
        <f t="shared" si="3"/>
        <v>56.875</v>
      </c>
      <c r="N18">
        <f t="shared" si="4"/>
        <v>130</v>
      </c>
      <c r="O18" s="5">
        <f>AVERAGE($N$3:N18)</f>
        <v>105</v>
      </c>
    </row>
    <row r="19" spans="1:15" ht="12.75">
      <c r="A19">
        <f t="shared" si="5"/>
        <v>17</v>
      </c>
      <c r="B19">
        <f ca="1" t="shared" si="0"/>
        <v>0</v>
      </c>
      <c r="C19">
        <f t="shared" si="1"/>
        <v>850</v>
      </c>
      <c r="D19">
        <f>VLOOKUP(B19,$P$3:$R$11,3)</f>
        <v>10</v>
      </c>
      <c r="E19">
        <f t="shared" si="6"/>
        <v>860</v>
      </c>
      <c r="F19">
        <f t="shared" si="2"/>
        <v>50</v>
      </c>
      <c r="G19">
        <v>0</v>
      </c>
      <c r="H19">
        <f ca="1" t="shared" si="7"/>
        <v>7</v>
      </c>
      <c r="I19">
        <f t="shared" si="8"/>
        <v>910</v>
      </c>
      <c r="J19">
        <f>VLOOKUP(H19,$Q$3:$R$11,2)</f>
        <v>10</v>
      </c>
      <c r="K19">
        <f t="shared" si="9"/>
        <v>920</v>
      </c>
      <c r="L19">
        <f t="shared" si="10"/>
        <v>0</v>
      </c>
      <c r="M19" s="5">
        <f t="shared" si="3"/>
        <v>54.11764705882353</v>
      </c>
      <c r="N19">
        <f t="shared" si="4"/>
        <v>70</v>
      </c>
      <c r="O19" s="5">
        <f>AVERAGE($N$3:N19)</f>
        <v>102.94117647058823</v>
      </c>
    </row>
    <row r="20" spans="1:15" ht="12.75">
      <c r="A20">
        <f t="shared" si="5"/>
        <v>18</v>
      </c>
      <c r="B20">
        <f ca="1" t="shared" si="0"/>
        <v>11</v>
      </c>
      <c r="C20">
        <f t="shared" si="1"/>
        <v>910</v>
      </c>
      <c r="D20">
        <f>VLOOKUP(B20,$P$3:$R$11,3)</f>
        <v>30</v>
      </c>
      <c r="E20">
        <f t="shared" si="6"/>
        <v>940</v>
      </c>
      <c r="F20">
        <f t="shared" si="2"/>
        <v>0</v>
      </c>
      <c r="G20">
        <v>0</v>
      </c>
      <c r="H20">
        <f ca="1" t="shared" si="7"/>
        <v>68</v>
      </c>
      <c r="I20">
        <f t="shared" si="8"/>
        <v>940</v>
      </c>
      <c r="J20">
        <f>VLOOKUP(H20,$Q$3:$R$11,2)</f>
        <v>60</v>
      </c>
      <c r="K20">
        <f t="shared" si="9"/>
        <v>1000</v>
      </c>
      <c r="L20">
        <f t="shared" si="10"/>
        <v>20</v>
      </c>
      <c r="M20" s="5">
        <f t="shared" si="3"/>
        <v>55.55555555555556</v>
      </c>
      <c r="N20">
        <f t="shared" si="4"/>
        <v>90</v>
      </c>
      <c r="O20" s="5">
        <f>AVERAGE($N$3:N20)</f>
        <v>102.22222222222223</v>
      </c>
    </row>
    <row r="21" spans="1:15" ht="12.75">
      <c r="A21">
        <f t="shared" si="5"/>
        <v>19</v>
      </c>
      <c r="B21">
        <f ca="1" t="shared" si="0"/>
        <v>94</v>
      </c>
      <c r="C21">
        <f t="shared" si="1"/>
        <v>940</v>
      </c>
      <c r="D21">
        <f>VLOOKUP(B21,$P$3:$R$11,3)</f>
        <v>70</v>
      </c>
      <c r="E21">
        <f t="shared" si="6"/>
        <v>1010</v>
      </c>
      <c r="F21">
        <f t="shared" si="2"/>
        <v>0</v>
      </c>
      <c r="G21">
        <v>0</v>
      </c>
      <c r="H21">
        <f ca="1" t="shared" si="7"/>
        <v>92</v>
      </c>
      <c r="I21">
        <f t="shared" si="8"/>
        <v>1010</v>
      </c>
      <c r="J21">
        <f>VLOOKUP(H21,$Q$3:$R$11,2)</f>
        <v>80</v>
      </c>
      <c r="K21">
        <f t="shared" si="9"/>
        <v>1090</v>
      </c>
      <c r="L21">
        <f t="shared" si="10"/>
        <v>10</v>
      </c>
      <c r="M21" s="5">
        <f t="shared" si="3"/>
        <v>57.36842105263158</v>
      </c>
      <c r="N21">
        <f t="shared" si="4"/>
        <v>150</v>
      </c>
      <c r="O21" s="5">
        <f>AVERAGE($N$3:N21)</f>
        <v>104.73684210526316</v>
      </c>
    </row>
    <row r="22" spans="1:15" ht="12.75">
      <c r="A22">
        <f t="shared" si="5"/>
        <v>20</v>
      </c>
      <c r="B22">
        <f ca="1" t="shared" si="0"/>
        <v>75</v>
      </c>
      <c r="C22">
        <f t="shared" si="1"/>
        <v>1010</v>
      </c>
      <c r="D22">
        <f>VLOOKUP(B22,$P$3:$R$11,3)</f>
        <v>50</v>
      </c>
      <c r="E22">
        <f t="shared" si="6"/>
        <v>1060</v>
      </c>
      <c r="F22">
        <f t="shared" si="2"/>
        <v>30</v>
      </c>
      <c r="G22">
        <v>0</v>
      </c>
      <c r="H22">
        <f ca="1" t="shared" si="7"/>
        <v>6</v>
      </c>
      <c r="I22">
        <f t="shared" si="8"/>
        <v>1090</v>
      </c>
      <c r="J22">
        <f>VLOOKUP(H22,$Q$3:$R$11,2)</f>
        <v>10</v>
      </c>
      <c r="K22">
        <f t="shared" si="9"/>
        <v>1100</v>
      </c>
      <c r="L22">
        <f t="shared" si="10"/>
        <v>0</v>
      </c>
      <c r="M22" s="5">
        <f t="shared" si="3"/>
        <v>55</v>
      </c>
      <c r="N22">
        <f t="shared" si="4"/>
        <v>90</v>
      </c>
      <c r="O22" s="5">
        <f>AVERAGE($N$3:N22)</f>
        <v>104</v>
      </c>
    </row>
    <row r="23" spans="1:15" ht="12.75">
      <c r="A23">
        <f t="shared" si="5"/>
        <v>21</v>
      </c>
      <c r="B23">
        <f ca="1" t="shared" si="0"/>
        <v>96</v>
      </c>
      <c r="C23">
        <f t="shared" si="1"/>
        <v>1090</v>
      </c>
      <c r="D23">
        <f>VLOOKUP(B23,$P$3:$R$11,3)</f>
        <v>80</v>
      </c>
      <c r="E23">
        <f t="shared" si="6"/>
        <v>1170</v>
      </c>
      <c r="F23">
        <f t="shared" si="2"/>
        <v>0</v>
      </c>
      <c r="G23">
        <v>0</v>
      </c>
      <c r="H23">
        <f ca="1" t="shared" si="7"/>
        <v>62</v>
      </c>
      <c r="I23">
        <f t="shared" si="8"/>
        <v>1170</v>
      </c>
      <c r="J23">
        <f>VLOOKUP(H23,$Q$3:$R$11,2)</f>
        <v>50</v>
      </c>
      <c r="K23">
        <f t="shared" si="9"/>
        <v>1220</v>
      </c>
      <c r="L23">
        <f t="shared" si="10"/>
        <v>70</v>
      </c>
      <c r="M23" s="5">
        <f t="shared" si="3"/>
        <v>58.095238095238095</v>
      </c>
      <c r="N23">
        <f t="shared" si="4"/>
        <v>130</v>
      </c>
      <c r="O23" s="5">
        <f>AVERAGE($N$3:N23)</f>
        <v>105.23809523809524</v>
      </c>
    </row>
    <row r="24" spans="1:15" ht="12.75">
      <c r="A24">
        <f t="shared" si="5"/>
        <v>22</v>
      </c>
      <c r="B24">
        <f ca="1" t="shared" si="0"/>
        <v>77</v>
      </c>
      <c r="C24">
        <f t="shared" si="1"/>
        <v>1170</v>
      </c>
      <c r="D24">
        <f>VLOOKUP(B24,$P$3:$R$11,3)</f>
        <v>50</v>
      </c>
      <c r="E24">
        <f t="shared" si="6"/>
        <v>1220</v>
      </c>
      <c r="F24">
        <f t="shared" si="2"/>
        <v>0</v>
      </c>
      <c r="G24">
        <v>0</v>
      </c>
      <c r="H24">
        <f ca="1" t="shared" si="7"/>
        <v>36</v>
      </c>
      <c r="I24">
        <f t="shared" si="8"/>
        <v>1220</v>
      </c>
      <c r="J24">
        <f>VLOOKUP(H24,$Q$3:$R$11,2)</f>
        <v>40</v>
      </c>
      <c r="K24">
        <f t="shared" si="9"/>
        <v>1260</v>
      </c>
      <c r="L24">
        <f t="shared" si="10"/>
        <v>0</v>
      </c>
      <c r="M24" s="5">
        <f t="shared" si="3"/>
        <v>57.27272727272727</v>
      </c>
      <c r="N24">
        <f t="shared" si="4"/>
        <v>90</v>
      </c>
      <c r="O24" s="5">
        <f>AVERAGE($N$3:N24)</f>
        <v>104.54545454545455</v>
      </c>
    </row>
    <row r="25" spans="1:15" ht="12.75">
      <c r="A25">
        <f t="shared" si="5"/>
        <v>23</v>
      </c>
      <c r="B25">
        <f ca="1" t="shared" si="0"/>
        <v>52</v>
      </c>
      <c r="C25">
        <f t="shared" si="1"/>
        <v>1220</v>
      </c>
      <c r="D25">
        <f>VLOOKUP(B25,$P$3:$R$11,3)</f>
        <v>50</v>
      </c>
      <c r="E25">
        <f t="shared" si="6"/>
        <v>1270</v>
      </c>
      <c r="F25">
        <f t="shared" si="2"/>
        <v>0</v>
      </c>
      <c r="G25">
        <v>0</v>
      </c>
      <c r="H25">
        <f ca="1" t="shared" si="7"/>
        <v>5</v>
      </c>
      <c r="I25">
        <f t="shared" si="8"/>
        <v>1270</v>
      </c>
      <c r="J25">
        <f>VLOOKUP(H25,$Q$3:$R$11,2)</f>
        <v>10</v>
      </c>
      <c r="K25">
        <f t="shared" si="9"/>
        <v>1280</v>
      </c>
      <c r="L25">
        <f t="shared" si="10"/>
        <v>10</v>
      </c>
      <c r="M25" s="5">
        <f t="shared" si="3"/>
        <v>55.65217391304348</v>
      </c>
      <c r="N25">
        <f t="shared" si="4"/>
        <v>60</v>
      </c>
      <c r="O25" s="5">
        <f>AVERAGE($N$3:N25)</f>
        <v>102.6086956521739</v>
      </c>
    </row>
    <row r="26" spans="1:15" ht="12.75">
      <c r="A26">
        <f t="shared" si="5"/>
        <v>24</v>
      </c>
      <c r="B26">
        <f ca="1" t="shared" si="0"/>
        <v>40</v>
      </c>
      <c r="C26">
        <f t="shared" si="1"/>
        <v>1270</v>
      </c>
      <c r="D26">
        <f>VLOOKUP(B26,$P$3:$R$11,3)</f>
        <v>50</v>
      </c>
      <c r="E26">
        <f t="shared" si="6"/>
        <v>1320</v>
      </c>
      <c r="F26">
        <f t="shared" si="2"/>
        <v>0</v>
      </c>
      <c r="G26">
        <v>0</v>
      </c>
      <c r="H26">
        <f ca="1" t="shared" si="7"/>
        <v>57</v>
      </c>
      <c r="I26">
        <f t="shared" si="8"/>
        <v>1320</v>
      </c>
      <c r="J26">
        <f>VLOOKUP(H26,$Q$3:$R$11,2)</f>
        <v>50</v>
      </c>
      <c r="K26">
        <f t="shared" si="9"/>
        <v>1370</v>
      </c>
      <c r="L26">
        <f t="shared" si="10"/>
        <v>40</v>
      </c>
      <c r="M26" s="5">
        <f t="shared" si="3"/>
        <v>57.083333333333336</v>
      </c>
      <c r="N26">
        <f t="shared" si="4"/>
        <v>100</v>
      </c>
      <c r="O26" s="5">
        <f>AVERAGE($N$3:N26)</f>
        <v>102.5</v>
      </c>
    </row>
    <row r="27" spans="1:15" ht="12.75">
      <c r="A27">
        <f t="shared" si="5"/>
        <v>25</v>
      </c>
      <c r="B27">
        <f ca="1" t="shared" si="0"/>
        <v>39</v>
      </c>
      <c r="C27">
        <f t="shared" si="1"/>
        <v>1320</v>
      </c>
      <c r="D27">
        <f>VLOOKUP(B27,$P$3:$R$11,3)</f>
        <v>40</v>
      </c>
      <c r="E27">
        <f t="shared" si="6"/>
        <v>1360</v>
      </c>
      <c r="F27">
        <f t="shared" si="2"/>
        <v>10</v>
      </c>
      <c r="G27">
        <v>0</v>
      </c>
      <c r="H27">
        <f ca="1" t="shared" si="7"/>
        <v>16</v>
      </c>
      <c r="I27">
        <f t="shared" si="8"/>
        <v>1370</v>
      </c>
      <c r="J27">
        <f>VLOOKUP(H27,$Q$3:$R$11,2)</f>
        <v>20</v>
      </c>
      <c r="K27">
        <f t="shared" si="9"/>
        <v>1390</v>
      </c>
      <c r="L27">
        <f t="shared" si="10"/>
        <v>0</v>
      </c>
      <c r="M27" s="5">
        <f t="shared" si="3"/>
        <v>55.6</v>
      </c>
      <c r="N27">
        <f t="shared" si="4"/>
        <v>70</v>
      </c>
      <c r="O27" s="5">
        <f>AVERAGE($N$3:N27)</f>
        <v>101.2</v>
      </c>
    </row>
    <row r="28" spans="1:15" ht="12.75">
      <c r="A28">
        <f t="shared" si="5"/>
        <v>26</v>
      </c>
      <c r="B28">
        <f ca="1" t="shared" si="0"/>
        <v>48</v>
      </c>
      <c r="C28">
        <f t="shared" si="1"/>
        <v>1370</v>
      </c>
      <c r="D28">
        <f>VLOOKUP(B28,$P$3:$R$11,3)</f>
        <v>50</v>
      </c>
      <c r="E28">
        <f t="shared" si="6"/>
        <v>1420</v>
      </c>
      <c r="F28">
        <f t="shared" si="2"/>
        <v>0</v>
      </c>
      <c r="G28">
        <v>0</v>
      </c>
      <c r="H28">
        <f ca="1" t="shared" si="7"/>
        <v>35</v>
      </c>
      <c r="I28">
        <f t="shared" si="8"/>
        <v>1420</v>
      </c>
      <c r="J28">
        <f>VLOOKUP(H28,$Q$3:$R$11,2)</f>
        <v>40</v>
      </c>
      <c r="K28">
        <f t="shared" si="9"/>
        <v>1460</v>
      </c>
      <c r="L28">
        <f t="shared" si="10"/>
        <v>30</v>
      </c>
      <c r="M28" s="5">
        <f t="shared" si="3"/>
        <v>56.15384615384615</v>
      </c>
      <c r="N28">
        <f t="shared" si="4"/>
        <v>90</v>
      </c>
      <c r="O28" s="5">
        <f>AVERAGE($N$3:N28)</f>
        <v>100.76923076923077</v>
      </c>
    </row>
    <row r="29" spans="1:15" ht="12.75">
      <c r="A29">
        <f t="shared" si="5"/>
        <v>27</v>
      </c>
      <c r="B29">
        <f ca="1" t="shared" si="0"/>
        <v>60</v>
      </c>
      <c r="C29">
        <f t="shared" si="1"/>
        <v>1420</v>
      </c>
      <c r="D29">
        <f>VLOOKUP(B29,$P$3:$R$11,3)</f>
        <v>50</v>
      </c>
      <c r="E29">
        <f t="shared" si="6"/>
        <v>1470</v>
      </c>
      <c r="F29">
        <f t="shared" si="2"/>
        <v>0</v>
      </c>
      <c r="G29">
        <v>0</v>
      </c>
      <c r="H29">
        <f ca="1" t="shared" si="7"/>
        <v>90</v>
      </c>
      <c r="I29">
        <f t="shared" si="8"/>
        <v>1470</v>
      </c>
      <c r="J29">
        <f>VLOOKUP(H29,$Q$3:$R$11,2)</f>
        <v>70</v>
      </c>
      <c r="K29">
        <f t="shared" si="9"/>
        <v>1540</v>
      </c>
      <c r="L29">
        <f t="shared" si="10"/>
        <v>10</v>
      </c>
      <c r="M29" s="5">
        <f t="shared" si="3"/>
        <v>57.03703703703704</v>
      </c>
      <c r="N29">
        <f t="shared" si="4"/>
        <v>120</v>
      </c>
      <c r="O29" s="5">
        <f>AVERAGE($N$3:N29)</f>
        <v>101.48148148148148</v>
      </c>
    </row>
    <row r="30" spans="1:15" ht="12.75">
      <c r="A30">
        <f t="shared" si="5"/>
        <v>28</v>
      </c>
      <c r="B30">
        <f ca="1" t="shared" si="0"/>
        <v>24</v>
      </c>
      <c r="C30">
        <f t="shared" si="1"/>
        <v>1470</v>
      </c>
      <c r="D30">
        <f>VLOOKUP(B30,$P$3:$R$11,3)</f>
        <v>40</v>
      </c>
      <c r="E30">
        <f t="shared" si="6"/>
        <v>1510</v>
      </c>
      <c r="F30">
        <f t="shared" si="2"/>
        <v>30</v>
      </c>
      <c r="G30">
        <v>0</v>
      </c>
      <c r="H30">
        <f ca="1" t="shared" si="7"/>
        <v>43</v>
      </c>
      <c r="I30">
        <f t="shared" si="8"/>
        <v>1540</v>
      </c>
      <c r="J30">
        <f>VLOOKUP(H30,$Q$3:$R$11,2)</f>
        <v>40</v>
      </c>
      <c r="K30">
        <f t="shared" si="9"/>
        <v>1580</v>
      </c>
      <c r="L30">
        <f t="shared" si="10"/>
        <v>0</v>
      </c>
      <c r="M30" s="5">
        <f t="shared" si="3"/>
        <v>56.42857142857143</v>
      </c>
      <c r="N30">
        <f t="shared" si="4"/>
        <v>110</v>
      </c>
      <c r="O30" s="5">
        <f>AVERAGE($N$3:N30)</f>
        <v>101.78571428571429</v>
      </c>
    </row>
    <row r="31" spans="1:15" ht="12.75">
      <c r="A31">
        <f t="shared" si="5"/>
        <v>29</v>
      </c>
      <c r="B31">
        <f ca="1" t="shared" si="0"/>
        <v>95</v>
      </c>
      <c r="C31">
        <f t="shared" si="1"/>
        <v>1540</v>
      </c>
      <c r="D31">
        <f>VLOOKUP(B31,$P$3:$R$11,3)</f>
        <v>70</v>
      </c>
      <c r="E31">
        <f t="shared" si="6"/>
        <v>1610</v>
      </c>
      <c r="F31">
        <f t="shared" si="2"/>
        <v>0</v>
      </c>
      <c r="G31">
        <v>0</v>
      </c>
      <c r="H31">
        <f ca="1" t="shared" si="7"/>
        <v>56</v>
      </c>
      <c r="I31">
        <f t="shared" si="8"/>
        <v>1610</v>
      </c>
      <c r="J31">
        <f>VLOOKUP(H31,$Q$3:$R$11,2)</f>
        <v>50</v>
      </c>
      <c r="K31">
        <f t="shared" si="9"/>
        <v>1660</v>
      </c>
      <c r="L31">
        <f t="shared" si="10"/>
        <v>30</v>
      </c>
      <c r="M31" s="5">
        <f t="shared" si="3"/>
        <v>57.241379310344826</v>
      </c>
      <c r="N31">
        <f t="shared" si="4"/>
        <v>120</v>
      </c>
      <c r="O31" s="5">
        <f>AVERAGE($N$3:N31)</f>
        <v>102.41379310344827</v>
      </c>
    </row>
    <row r="32" spans="1:15" ht="12.75">
      <c r="A32">
        <f t="shared" si="5"/>
        <v>30</v>
      </c>
      <c r="B32">
        <f ca="1" t="shared" si="0"/>
        <v>16</v>
      </c>
      <c r="C32">
        <f t="shared" si="1"/>
        <v>1610</v>
      </c>
      <c r="D32">
        <f>VLOOKUP(B32,$P$3:$R$11,3)</f>
        <v>30</v>
      </c>
      <c r="E32">
        <f>+C31+D31</f>
        <v>1610</v>
      </c>
      <c r="F32">
        <f t="shared" si="2"/>
        <v>50</v>
      </c>
      <c r="G32">
        <v>0</v>
      </c>
      <c r="H32">
        <f ca="1" t="shared" si="7"/>
        <v>75</v>
      </c>
      <c r="I32">
        <f t="shared" si="8"/>
        <v>1660</v>
      </c>
      <c r="J32">
        <f>VLOOKUP(H32,$Q$3:$R$11,2)</f>
        <v>60</v>
      </c>
      <c r="K32">
        <f t="shared" si="9"/>
        <v>1720</v>
      </c>
      <c r="L32">
        <f t="shared" si="10"/>
        <v>0</v>
      </c>
      <c r="M32" s="5">
        <f t="shared" si="3"/>
        <v>57.333333333333336</v>
      </c>
      <c r="N32">
        <f t="shared" si="4"/>
        <v>110</v>
      </c>
      <c r="O32" s="5">
        <f>AVERAGE($N$3:N32)</f>
        <v>102.66666666666667</v>
      </c>
    </row>
  </sheetData>
  <mergeCells count="2">
    <mergeCell ref="B1:F1"/>
    <mergeCell ref="H1:L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G25" sqref="G25"/>
    </sheetView>
  </sheetViews>
  <sheetFormatPr defaultColWidth="9.140625" defaultRowHeight="12.75"/>
  <cols>
    <col min="1" max="2" width="4.57421875" style="0" customWidth="1"/>
    <col min="3" max="4" width="5.57421875" style="0" customWidth="1"/>
    <col min="5" max="6" width="6.140625" style="0" customWidth="1"/>
    <col min="7" max="7" width="7.7109375" style="0" customWidth="1"/>
    <col min="8" max="8" width="4.57421875" style="0" customWidth="1"/>
    <col min="9" max="9" width="5.28125" style="0" customWidth="1"/>
    <col min="10" max="10" width="6.00390625" style="0" customWidth="1"/>
    <col min="11" max="11" width="6.57421875" style="0" customWidth="1"/>
    <col min="12" max="12" width="5.8515625" style="0" customWidth="1"/>
    <col min="13" max="13" width="9.00390625" style="0" customWidth="1"/>
    <col min="14" max="14" width="6.7109375" style="0" customWidth="1"/>
  </cols>
  <sheetData>
    <row r="1" spans="1:12" ht="12.75">
      <c r="A1" s="2"/>
      <c r="B1" s="8" t="s">
        <v>2</v>
      </c>
      <c r="C1" s="3"/>
      <c r="D1" s="3"/>
      <c r="E1" s="3"/>
      <c r="F1" s="16"/>
      <c r="G1" s="9"/>
      <c r="H1" s="11" t="s">
        <v>3</v>
      </c>
      <c r="I1" s="4"/>
      <c r="J1" s="4"/>
      <c r="K1" s="4"/>
      <c r="L1" s="12"/>
    </row>
    <row r="2" spans="1:15" ht="39.75" thickBot="1">
      <c r="A2" s="1" t="s">
        <v>8</v>
      </c>
      <c r="B2" s="13" t="s">
        <v>7</v>
      </c>
      <c r="C2" s="14" t="s">
        <v>0</v>
      </c>
      <c r="D2" s="14" t="s">
        <v>6</v>
      </c>
      <c r="E2" s="14" t="s">
        <v>5</v>
      </c>
      <c r="F2" s="15" t="s">
        <v>1</v>
      </c>
      <c r="G2" s="10" t="s">
        <v>4</v>
      </c>
      <c r="H2" s="13" t="s">
        <v>7</v>
      </c>
      <c r="I2" s="14" t="s">
        <v>0</v>
      </c>
      <c r="J2" s="14" t="s">
        <v>6</v>
      </c>
      <c r="K2" s="14" t="s">
        <v>5</v>
      </c>
      <c r="L2" s="15" t="s">
        <v>1</v>
      </c>
      <c r="M2" s="6" t="s">
        <v>9</v>
      </c>
      <c r="N2" s="6" t="s">
        <v>10</v>
      </c>
      <c r="O2" s="7" t="s">
        <v>11</v>
      </c>
    </row>
    <row r="3" spans="1:18" ht="12.75">
      <c r="A3">
        <v>1</v>
      </c>
      <c r="B3">
        <f ca="1">INT(RAND()*100)</f>
        <v>8</v>
      </c>
      <c r="C3">
        <v>0</v>
      </c>
      <c r="D3">
        <f>VLOOKUP(B3,$P$3:$R$11,3)</f>
        <v>20</v>
      </c>
      <c r="E3">
        <f>+C3+D3</f>
        <v>20</v>
      </c>
      <c r="F3">
        <v>0</v>
      </c>
      <c r="H3">
        <f ca="1">INT(RAND()*100)</f>
        <v>91</v>
      </c>
      <c r="I3">
        <f>+E3</f>
        <v>20</v>
      </c>
      <c r="J3">
        <f>VLOOKUP(H3,$Q$3:$R$11,2)</f>
        <v>70</v>
      </c>
      <c r="K3">
        <f>+I3+J3</f>
        <v>90</v>
      </c>
      <c r="L3">
        <f>+I3</f>
        <v>20</v>
      </c>
      <c r="M3" s="5">
        <f>+K3/A3</f>
        <v>90</v>
      </c>
      <c r="N3">
        <f>+K3-C3</f>
        <v>90</v>
      </c>
      <c r="O3" s="5">
        <f>+N3</f>
        <v>90</v>
      </c>
      <c r="P3">
        <v>0</v>
      </c>
      <c r="Q3">
        <v>0</v>
      </c>
      <c r="R3">
        <v>10</v>
      </c>
    </row>
    <row r="4" spans="1:18" ht="12.75">
      <c r="A4">
        <f>+A3+1</f>
        <v>2</v>
      </c>
      <c r="B4">
        <f aca="true" ca="1" t="shared" si="0" ref="B4:B32">INT(RAND()*100)</f>
        <v>8</v>
      </c>
      <c r="C4">
        <f aca="true" t="shared" si="1" ref="C4:C32">+E3+F3</f>
        <v>20</v>
      </c>
      <c r="D4">
        <f>VLOOKUP(B4,$P$3:$R$11,3)</f>
        <v>20</v>
      </c>
      <c r="E4">
        <f>+C4+D4</f>
        <v>40</v>
      </c>
      <c r="F4">
        <f>0</f>
        <v>0</v>
      </c>
      <c r="G4">
        <f>IF(G3&gt;0,IF(AND(I3&gt;E4,J3&gt;D4),G3+1,G3-1),IF(K3&gt;E4,1,0))</f>
        <v>1</v>
      </c>
      <c r="H4">
        <f ca="1">INT(RAND()*100)</f>
        <v>54</v>
      </c>
      <c r="I4">
        <f>IF(K3&gt;E4,K3,E4)</f>
        <v>90</v>
      </c>
      <c r="J4">
        <f>VLOOKUP(H4,$Q$3:$R$11,2)</f>
        <v>50</v>
      </c>
      <c r="K4">
        <f>+I4+J4</f>
        <v>140</v>
      </c>
      <c r="L4">
        <f>IF(G4=0,I4-K3,0)</f>
        <v>0</v>
      </c>
      <c r="M4" s="5">
        <f aca="true" t="shared" si="2" ref="M4:M32">+K4/A4</f>
        <v>70</v>
      </c>
      <c r="N4">
        <f aca="true" t="shared" si="3" ref="N4:N32">+K4-C4</f>
        <v>120</v>
      </c>
      <c r="O4" s="5">
        <f>AVERAGE($N$3:N4)</f>
        <v>105</v>
      </c>
      <c r="P4">
        <v>4</v>
      </c>
      <c r="Q4">
        <v>8</v>
      </c>
      <c r="R4">
        <v>20</v>
      </c>
    </row>
    <row r="5" spans="1:18" ht="12.75">
      <c r="A5">
        <f aca="true" t="shared" si="4" ref="A5:A32">+A4+1</f>
        <v>3</v>
      </c>
      <c r="B5">
        <f ca="1" t="shared" si="0"/>
        <v>8</v>
      </c>
      <c r="C5">
        <f t="shared" si="1"/>
        <v>40</v>
      </c>
      <c r="D5">
        <f>VLOOKUP(B5,$P$3:$R$11,3)</f>
        <v>20</v>
      </c>
      <c r="E5">
        <f aca="true" t="shared" si="5" ref="E5:E31">+C5+D5</f>
        <v>60</v>
      </c>
      <c r="F5">
        <f>0</f>
        <v>0</v>
      </c>
      <c r="G5">
        <f aca="true" t="shared" si="6" ref="G5:G32">IF(G4&gt;0,IF(AND(I4&gt;E5,J4&gt;D5),G4+1,G4-1),IF(K4&gt;E5,1,0))</f>
        <v>2</v>
      </c>
      <c r="H5">
        <f aca="true" ca="1" t="shared" si="7" ref="H5:H32">INT(RAND()*100)</f>
        <v>50</v>
      </c>
      <c r="I5">
        <f aca="true" t="shared" si="8" ref="I5:I32">IF(K4&gt;E5,K4,E5)</f>
        <v>140</v>
      </c>
      <c r="J5">
        <f>VLOOKUP(H5,$Q$3:$R$11,2)</f>
        <v>50</v>
      </c>
      <c r="K5">
        <f aca="true" t="shared" si="9" ref="K5:K32">+I5+J5</f>
        <v>190</v>
      </c>
      <c r="L5">
        <f aca="true" t="shared" si="10" ref="L5:L32">IF(G5=0,I5-K4,0)</f>
        <v>0</v>
      </c>
      <c r="M5" s="5">
        <f t="shared" si="2"/>
        <v>63.333333333333336</v>
      </c>
      <c r="N5">
        <f t="shared" si="3"/>
        <v>150</v>
      </c>
      <c r="O5" s="5">
        <f>AVERAGE($N$3:N5)</f>
        <v>120</v>
      </c>
      <c r="P5">
        <v>10</v>
      </c>
      <c r="Q5">
        <v>18</v>
      </c>
      <c r="R5">
        <v>30</v>
      </c>
    </row>
    <row r="6" spans="1:18" ht="12.75">
      <c r="A6">
        <f t="shared" si="4"/>
        <v>4</v>
      </c>
      <c r="B6">
        <f ca="1" t="shared" si="0"/>
        <v>93</v>
      </c>
      <c r="C6">
        <f t="shared" si="1"/>
        <v>60</v>
      </c>
      <c r="D6">
        <f>VLOOKUP(B6,$P$3:$R$11,3)</f>
        <v>70</v>
      </c>
      <c r="E6">
        <f t="shared" si="5"/>
        <v>130</v>
      </c>
      <c r="F6">
        <f>0</f>
        <v>0</v>
      </c>
      <c r="G6">
        <f t="shared" si="6"/>
        <v>1</v>
      </c>
      <c r="H6">
        <f ca="1" t="shared" si="7"/>
        <v>43</v>
      </c>
      <c r="I6">
        <f t="shared" si="8"/>
        <v>190</v>
      </c>
      <c r="J6">
        <f>VLOOKUP(H6,$Q$3:$R$11,2)</f>
        <v>40</v>
      </c>
      <c r="K6">
        <f t="shared" si="9"/>
        <v>230</v>
      </c>
      <c r="L6">
        <f t="shared" si="10"/>
        <v>0</v>
      </c>
      <c r="M6" s="5">
        <f t="shared" si="2"/>
        <v>57.5</v>
      </c>
      <c r="N6">
        <f t="shared" si="3"/>
        <v>170</v>
      </c>
      <c r="O6" s="5">
        <f>AVERAGE($N$3:N6)</f>
        <v>132.5</v>
      </c>
      <c r="P6">
        <v>20</v>
      </c>
      <c r="Q6">
        <v>30</v>
      </c>
      <c r="R6">
        <v>40</v>
      </c>
    </row>
    <row r="7" spans="1:18" ht="12.75">
      <c r="A7">
        <f t="shared" si="4"/>
        <v>5</v>
      </c>
      <c r="B7">
        <f ca="1" t="shared" si="0"/>
        <v>5</v>
      </c>
      <c r="C7">
        <f t="shared" si="1"/>
        <v>130</v>
      </c>
      <c r="D7">
        <f>VLOOKUP(B7,$P$3:$R$11,3)</f>
        <v>20</v>
      </c>
      <c r="E7">
        <f t="shared" si="5"/>
        <v>150</v>
      </c>
      <c r="F7">
        <f>0</f>
        <v>0</v>
      </c>
      <c r="G7">
        <f t="shared" si="6"/>
        <v>2</v>
      </c>
      <c r="H7">
        <f ca="1" t="shared" si="7"/>
        <v>53</v>
      </c>
      <c r="I7">
        <f t="shared" si="8"/>
        <v>230</v>
      </c>
      <c r="J7">
        <f>VLOOKUP(H7,$Q$3:$R$11,2)</f>
        <v>50</v>
      </c>
      <c r="K7">
        <f t="shared" si="9"/>
        <v>280</v>
      </c>
      <c r="L7">
        <f t="shared" si="10"/>
        <v>0</v>
      </c>
      <c r="M7" s="5">
        <f t="shared" si="2"/>
        <v>56</v>
      </c>
      <c r="N7">
        <f t="shared" si="3"/>
        <v>150</v>
      </c>
      <c r="O7" s="5">
        <f>AVERAGE($N$3:N7)</f>
        <v>136</v>
      </c>
      <c r="P7">
        <v>40</v>
      </c>
      <c r="Q7">
        <v>44</v>
      </c>
      <c r="R7">
        <v>50</v>
      </c>
    </row>
    <row r="8" spans="1:18" ht="12.75">
      <c r="A8">
        <f t="shared" si="4"/>
        <v>6</v>
      </c>
      <c r="B8">
        <f ca="1" t="shared" si="0"/>
        <v>0</v>
      </c>
      <c r="C8">
        <f t="shared" si="1"/>
        <v>150</v>
      </c>
      <c r="D8">
        <f>VLOOKUP(B8,$P$3:$R$11,3)</f>
        <v>10</v>
      </c>
      <c r="E8">
        <f t="shared" si="5"/>
        <v>160</v>
      </c>
      <c r="F8">
        <f>0</f>
        <v>0</v>
      </c>
      <c r="G8">
        <f t="shared" si="6"/>
        <v>3</v>
      </c>
      <c r="H8">
        <f ca="1" t="shared" si="7"/>
        <v>58</v>
      </c>
      <c r="I8">
        <f t="shared" si="8"/>
        <v>280</v>
      </c>
      <c r="J8">
        <f>VLOOKUP(H8,$Q$3:$R$11,2)</f>
        <v>50</v>
      </c>
      <c r="K8">
        <f t="shared" si="9"/>
        <v>330</v>
      </c>
      <c r="L8">
        <f t="shared" si="10"/>
        <v>0</v>
      </c>
      <c r="M8" s="5">
        <f t="shared" si="2"/>
        <v>55</v>
      </c>
      <c r="N8">
        <f t="shared" si="3"/>
        <v>180</v>
      </c>
      <c r="O8" s="5">
        <f>AVERAGE($N$3:N8)</f>
        <v>143.33333333333334</v>
      </c>
      <c r="P8">
        <v>80</v>
      </c>
      <c r="Q8">
        <v>64</v>
      </c>
      <c r="R8">
        <v>60</v>
      </c>
    </row>
    <row r="9" spans="1:18" ht="12.75">
      <c r="A9">
        <f t="shared" si="4"/>
        <v>7</v>
      </c>
      <c r="B9">
        <f ca="1" t="shared" si="0"/>
        <v>9</v>
      </c>
      <c r="C9">
        <f t="shared" si="1"/>
        <v>160</v>
      </c>
      <c r="D9">
        <f>VLOOKUP(B9,$P$3:$R$11,3)</f>
        <v>20</v>
      </c>
      <c r="E9">
        <f t="shared" si="5"/>
        <v>180</v>
      </c>
      <c r="F9">
        <f>0</f>
        <v>0</v>
      </c>
      <c r="G9">
        <f t="shared" si="6"/>
        <v>4</v>
      </c>
      <c r="H9">
        <f ca="1" t="shared" si="7"/>
        <v>44</v>
      </c>
      <c r="I9">
        <f t="shared" si="8"/>
        <v>330</v>
      </c>
      <c r="J9">
        <f>VLOOKUP(H9,$Q$3:$R$11,2)</f>
        <v>50</v>
      </c>
      <c r="K9">
        <f t="shared" si="9"/>
        <v>380</v>
      </c>
      <c r="L9">
        <f t="shared" si="10"/>
        <v>0</v>
      </c>
      <c r="M9" s="5">
        <f t="shared" si="2"/>
        <v>54.285714285714285</v>
      </c>
      <c r="N9">
        <f t="shared" si="3"/>
        <v>220</v>
      </c>
      <c r="O9" s="5">
        <f>AVERAGE($N$3:N9)</f>
        <v>154.28571428571428</v>
      </c>
      <c r="P9">
        <v>91</v>
      </c>
      <c r="Q9">
        <v>80</v>
      </c>
      <c r="R9">
        <v>70</v>
      </c>
    </row>
    <row r="10" spans="1:18" ht="12.75">
      <c r="A10">
        <f t="shared" si="4"/>
        <v>8</v>
      </c>
      <c r="B10">
        <f ca="1" t="shared" si="0"/>
        <v>53</v>
      </c>
      <c r="C10">
        <f t="shared" si="1"/>
        <v>180</v>
      </c>
      <c r="D10">
        <f>VLOOKUP(B10,$P$3:$R$11,3)</f>
        <v>50</v>
      </c>
      <c r="E10">
        <f t="shared" si="5"/>
        <v>230</v>
      </c>
      <c r="F10">
        <f>0</f>
        <v>0</v>
      </c>
      <c r="G10">
        <f t="shared" si="6"/>
        <v>3</v>
      </c>
      <c r="H10">
        <f ca="1" t="shared" si="7"/>
        <v>3</v>
      </c>
      <c r="I10">
        <f t="shared" si="8"/>
        <v>380</v>
      </c>
      <c r="J10">
        <f>VLOOKUP(H10,$Q$3:$R$11,2)</f>
        <v>10</v>
      </c>
      <c r="K10">
        <f t="shared" si="9"/>
        <v>390</v>
      </c>
      <c r="L10">
        <f t="shared" si="10"/>
        <v>0</v>
      </c>
      <c r="M10" s="5">
        <f t="shared" si="2"/>
        <v>48.75</v>
      </c>
      <c r="N10">
        <f t="shared" si="3"/>
        <v>210</v>
      </c>
      <c r="O10" s="5">
        <f>AVERAGE($N$3:N10)</f>
        <v>161.25</v>
      </c>
      <c r="P10">
        <v>96</v>
      </c>
      <c r="Q10">
        <v>92</v>
      </c>
      <c r="R10">
        <v>80</v>
      </c>
    </row>
    <row r="11" spans="1:18" ht="12.75">
      <c r="A11">
        <f t="shared" si="4"/>
        <v>9</v>
      </c>
      <c r="B11">
        <f ca="1" t="shared" si="0"/>
        <v>60</v>
      </c>
      <c r="C11">
        <f t="shared" si="1"/>
        <v>230</v>
      </c>
      <c r="D11">
        <f>VLOOKUP(B11,$P$3:$R$11,3)</f>
        <v>50</v>
      </c>
      <c r="E11">
        <f t="shared" si="5"/>
        <v>280</v>
      </c>
      <c r="F11">
        <f>0</f>
        <v>0</v>
      </c>
      <c r="G11">
        <f t="shared" si="6"/>
        <v>2</v>
      </c>
      <c r="H11">
        <f ca="1" t="shared" si="7"/>
        <v>38</v>
      </c>
      <c r="I11">
        <f t="shared" si="8"/>
        <v>390</v>
      </c>
      <c r="J11">
        <f>VLOOKUP(H11,$Q$3:$R$11,2)</f>
        <v>40</v>
      </c>
      <c r="K11">
        <f t="shared" si="9"/>
        <v>430</v>
      </c>
      <c r="L11">
        <f t="shared" si="10"/>
        <v>0</v>
      </c>
      <c r="M11" s="5">
        <f t="shared" si="2"/>
        <v>47.77777777777778</v>
      </c>
      <c r="N11">
        <f t="shared" si="3"/>
        <v>200</v>
      </c>
      <c r="O11" s="5">
        <f>AVERAGE($N$3:N11)</f>
        <v>165.55555555555554</v>
      </c>
      <c r="P11">
        <v>100</v>
      </c>
      <c r="Q11">
        <v>100</v>
      </c>
      <c r="R11">
        <v>80</v>
      </c>
    </row>
    <row r="12" spans="1:15" ht="12.75">
      <c r="A12">
        <f t="shared" si="4"/>
        <v>10</v>
      </c>
      <c r="B12">
        <f ca="1" t="shared" si="0"/>
        <v>32</v>
      </c>
      <c r="C12">
        <f t="shared" si="1"/>
        <v>280</v>
      </c>
      <c r="D12">
        <f>VLOOKUP(B12,$P$3:$R$11,3)</f>
        <v>40</v>
      </c>
      <c r="E12">
        <f t="shared" si="5"/>
        <v>320</v>
      </c>
      <c r="F12">
        <f>0</f>
        <v>0</v>
      </c>
      <c r="G12">
        <f t="shared" si="6"/>
        <v>1</v>
      </c>
      <c r="H12">
        <f ca="1" t="shared" si="7"/>
        <v>18</v>
      </c>
      <c r="I12">
        <f t="shared" si="8"/>
        <v>430</v>
      </c>
      <c r="J12">
        <f>VLOOKUP(H12,$Q$3:$R$11,2)</f>
        <v>30</v>
      </c>
      <c r="K12">
        <f t="shared" si="9"/>
        <v>460</v>
      </c>
      <c r="L12">
        <f t="shared" si="10"/>
        <v>0</v>
      </c>
      <c r="M12" s="5">
        <f t="shared" si="2"/>
        <v>46</v>
      </c>
      <c r="N12">
        <f t="shared" si="3"/>
        <v>180</v>
      </c>
      <c r="O12" s="5">
        <f>AVERAGE($N$3:N12)</f>
        <v>167</v>
      </c>
    </row>
    <row r="13" spans="1:15" ht="12.75">
      <c r="A13">
        <f t="shared" si="4"/>
        <v>11</v>
      </c>
      <c r="B13">
        <f ca="1" t="shared" si="0"/>
        <v>67</v>
      </c>
      <c r="C13">
        <f t="shared" si="1"/>
        <v>320</v>
      </c>
      <c r="D13">
        <f>VLOOKUP(B13,$P$3:$R$11,3)</f>
        <v>50</v>
      </c>
      <c r="E13">
        <f t="shared" si="5"/>
        <v>370</v>
      </c>
      <c r="F13">
        <f>0</f>
        <v>0</v>
      </c>
      <c r="G13">
        <f t="shared" si="6"/>
        <v>0</v>
      </c>
      <c r="H13">
        <f ca="1" t="shared" si="7"/>
        <v>3</v>
      </c>
      <c r="I13">
        <f t="shared" si="8"/>
        <v>460</v>
      </c>
      <c r="J13">
        <f>VLOOKUP(H13,$Q$3:$R$11,2)</f>
        <v>10</v>
      </c>
      <c r="K13">
        <f t="shared" si="9"/>
        <v>470</v>
      </c>
      <c r="L13">
        <f t="shared" si="10"/>
        <v>0</v>
      </c>
      <c r="M13" s="5">
        <f t="shared" si="2"/>
        <v>42.72727272727273</v>
      </c>
      <c r="N13">
        <f t="shared" si="3"/>
        <v>150</v>
      </c>
      <c r="O13" s="5">
        <f>AVERAGE($N$3:N13)</f>
        <v>165.45454545454547</v>
      </c>
    </row>
    <row r="14" spans="1:15" ht="12.75">
      <c r="A14">
        <f t="shared" si="4"/>
        <v>12</v>
      </c>
      <c r="B14">
        <f ca="1" t="shared" si="0"/>
        <v>83</v>
      </c>
      <c r="C14">
        <f t="shared" si="1"/>
        <v>370</v>
      </c>
      <c r="D14">
        <f>VLOOKUP(B14,$P$3:$R$11,3)</f>
        <v>60</v>
      </c>
      <c r="E14">
        <f t="shared" si="5"/>
        <v>430</v>
      </c>
      <c r="F14">
        <f>0</f>
        <v>0</v>
      </c>
      <c r="G14">
        <f t="shared" si="6"/>
        <v>1</v>
      </c>
      <c r="H14">
        <f ca="1" t="shared" si="7"/>
        <v>37</v>
      </c>
      <c r="I14">
        <f t="shared" si="8"/>
        <v>470</v>
      </c>
      <c r="J14">
        <f>VLOOKUP(H14,$Q$3:$R$11,2)</f>
        <v>40</v>
      </c>
      <c r="K14">
        <f t="shared" si="9"/>
        <v>510</v>
      </c>
      <c r="L14">
        <f t="shared" si="10"/>
        <v>0</v>
      </c>
      <c r="M14" s="5">
        <f t="shared" si="2"/>
        <v>42.5</v>
      </c>
      <c r="N14">
        <f t="shared" si="3"/>
        <v>140</v>
      </c>
      <c r="O14" s="5">
        <f>AVERAGE($N$3:N14)</f>
        <v>163.33333333333334</v>
      </c>
    </row>
    <row r="15" spans="1:15" ht="12.75">
      <c r="A15">
        <f t="shared" si="4"/>
        <v>13</v>
      </c>
      <c r="B15">
        <f ca="1" t="shared" si="0"/>
        <v>66</v>
      </c>
      <c r="C15">
        <f t="shared" si="1"/>
        <v>430</v>
      </c>
      <c r="D15">
        <f>VLOOKUP(B15,$P$3:$R$11,3)</f>
        <v>50</v>
      </c>
      <c r="E15">
        <f t="shared" si="5"/>
        <v>480</v>
      </c>
      <c r="F15">
        <f>0</f>
        <v>0</v>
      </c>
      <c r="G15">
        <f t="shared" si="6"/>
        <v>0</v>
      </c>
      <c r="H15">
        <f ca="1" t="shared" si="7"/>
        <v>83</v>
      </c>
      <c r="I15">
        <f t="shared" si="8"/>
        <v>510</v>
      </c>
      <c r="J15">
        <f>VLOOKUP(H15,$Q$3:$R$11,2)</f>
        <v>70</v>
      </c>
      <c r="K15">
        <f t="shared" si="9"/>
        <v>580</v>
      </c>
      <c r="L15">
        <f t="shared" si="10"/>
        <v>0</v>
      </c>
      <c r="M15" s="5">
        <f t="shared" si="2"/>
        <v>44.61538461538461</v>
      </c>
      <c r="N15">
        <f t="shared" si="3"/>
        <v>150</v>
      </c>
      <c r="O15" s="5">
        <f>AVERAGE($N$3:N15)</f>
        <v>162.30769230769232</v>
      </c>
    </row>
    <row r="16" spans="1:15" ht="12.75">
      <c r="A16">
        <f t="shared" si="4"/>
        <v>14</v>
      </c>
      <c r="B16">
        <f ca="1" t="shared" si="0"/>
        <v>25</v>
      </c>
      <c r="C16">
        <f t="shared" si="1"/>
        <v>480</v>
      </c>
      <c r="D16">
        <f>VLOOKUP(B16,$P$3:$R$11,3)</f>
        <v>40</v>
      </c>
      <c r="E16">
        <f t="shared" si="5"/>
        <v>520</v>
      </c>
      <c r="F16">
        <f>0</f>
        <v>0</v>
      </c>
      <c r="G16">
        <f t="shared" si="6"/>
        <v>1</v>
      </c>
      <c r="H16">
        <f ca="1" t="shared" si="7"/>
        <v>66</v>
      </c>
      <c r="I16">
        <f t="shared" si="8"/>
        <v>580</v>
      </c>
      <c r="J16">
        <f>VLOOKUP(H16,$Q$3:$R$11,2)</f>
        <v>60</v>
      </c>
      <c r="K16">
        <f t="shared" si="9"/>
        <v>640</v>
      </c>
      <c r="L16">
        <f t="shared" si="10"/>
        <v>0</v>
      </c>
      <c r="M16" s="5">
        <f t="shared" si="2"/>
        <v>45.714285714285715</v>
      </c>
      <c r="N16">
        <f t="shared" si="3"/>
        <v>160</v>
      </c>
      <c r="O16" s="5">
        <f>AVERAGE($N$3:N16)</f>
        <v>162.14285714285714</v>
      </c>
    </row>
    <row r="17" spans="1:15" ht="12.75">
      <c r="A17">
        <f t="shared" si="4"/>
        <v>15</v>
      </c>
      <c r="B17">
        <f ca="1" t="shared" si="0"/>
        <v>14</v>
      </c>
      <c r="C17">
        <f t="shared" si="1"/>
        <v>520</v>
      </c>
      <c r="D17">
        <f>VLOOKUP(B17,$P$3:$R$11,3)</f>
        <v>30</v>
      </c>
      <c r="E17">
        <f t="shared" si="5"/>
        <v>550</v>
      </c>
      <c r="F17">
        <f>0</f>
        <v>0</v>
      </c>
      <c r="G17">
        <f t="shared" si="6"/>
        <v>2</v>
      </c>
      <c r="H17">
        <f ca="1" t="shared" si="7"/>
        <v>40</v>
      </c>
      <c r="I17">
        <f t="shared" si="8"/>
        <v>640</v>
      </c>
      <c r="J17">
        <f>VLOOKUP(H17,$Q$3:$R$11,2)</f>
        <v>40</v>
      </c>
      <c r="K17">
        <f t="shared" si="9"/>
        <v>680</v>
      </c>
      <c r="L17">
        <f t="shared" si="10"/>
        <v>0</v>
      </c>
      <c r="M17" s="5">
        <f t="shared" si="2"/>
        <v>45.333333333333336</v>
      </c>
      <c r="N17">
        <f t="shared" si="3"/>
        <v>160</v>
      </c>
      <c r="O17" s="5">
        <f>AVERAGE($N$3:N17)</f>
        <v>162</v>
      </c>
    </row>
    <row r="18" spans="1:15" ht="12.75">
      <c r="A18">
        <f t="shared" si="4"/>
        <v>16</v>
      </c>
      <c r="B18">
        <f ca="1" t="shared" si="0"/>
        <v>26</v>
      </c>
      <c r="C18">
        <f t="shared" si="1"/>
        <v>550</v>
      </c>
      <c r="D18">
        <f>VLOOKUP(B18,$P$3:$R$11,3)</f>
        <v>40</v>
      </c>
      <c r="E18">
        <f t="shared" si="5"/>
        <v>590</v>
      </c>
      <c r="F18">
        <f>0</f>
        <v>0</v>
      </c>
      <c r="G18">
        <f t="shared" si="6"/>
        <v>1</v>
      </c>
      <c r="H18">
        <f ca="1" t="shared" si="7"/>
        <v>63</v>
      </c>
      <c r="I18">
        <f t="shared" si="8"/>
        <v>680</v>
      </c>
      <c r="J18">
        <f>VLOOKUP(H18,$Q$3:$R$11,2)</f>
        <v>50</v>
      </c>
      <c r="K18">
        <f t="shared" si="9"/>
        <v>730</v>
      </c>
      <c r="L18">
        <f t="shared" si="10"/>
        <v>0</v>
      </c>
      <c r="M18" s="5">
        <f t="shared" si="2"/>
        <v>45.625</v>
      </c>
      <c r="N18">
        <f t="shared" si="3"/>
        <v>180</v>
      </c>
      <c r="O18" s="5">
        <f>AVERAGE($N$3:N18)</f>
        <v>163.125</v>
      </c>
    </row>
    <row r="19" spans="1:15" ht="12.75">
      <c r="A19">
        <f t="shared" si="4"/>
        <v>17</v>
      </c>
      <c r="B19">
        <f ca="1" t="shared" si="0"/>
        <v>92</v>
      </c>
      <c r="C19">
        <f t="shared" si="1"/>
        <v>590</v>
      </c>
      <c r="D19">
        <f>VLOOKUP(B19,$P$3:$R$11,3)</f>
        <v>70</v>
      </c>
      <c r="E19">
        <f t="shared" si="5"/>
        <v>660</v>
      </c>
      <c r="F19">
        <f>0</f>
        <v>0</v>
      </c>
      <c r="G19">
        <f t="shared" si="6"/>
        <v>0</v>
      </c>
      <c r="H19">
        <f ca="1" t="shared" si="7"/>
        <v>31</v>
      </c>
      <c r="I19">
        <f t="shared" si="8"/>
        <v>730</v>
      </c>
      <c r="J19">
        <f>VLOOKUP(H19,$Q$3:$R$11,2)</f>
        <v>40</v>
      </c>
      <c r="K19">
        <f t="shared" si="9"/>
        <v>770</v>
      </c>
      <c r="L19">
        <f t="shared" si="10"/>
        <v>0</v>
      </c>
      <c r="M19" s="5">
        <f t="shared" si="2"/>
        <v>45.294117647058826</v>
      </c>
      <c r="N19">
        <f t="shared" si="3"/>
        <v>180</v>
      </c>
      <c r="O19" s="5">
        <f>AVERAGE($N$3:N19)</f>
        <v>164.11764705882354</v>
      </c>
    </row>
    <row r="20" spans="1:15" ht="12.75">
      <c r="A20">
        <f t="shared" si="4"/>
        <v>18</v>
      </c>
      <c r="B20">
        <f ca="1" t="shared" si="0"/>
        <v>58</v>
      </c>
      <c r="C20">
        <f t="shared" si="1"/>
        <v>660</v>
      </c>
      <c r="D20">
        <f>VLOOKUP(B20,$P$3:$R$11,3)</f>
        <v>50</v>
      </c>
      <c r="E20">
        <f t="shared" si="5"/>
        <v>710</v>
      </c>
      <c r="F20">
        <f>0</f>
        <v>0</v>
      </c>
      <c r="G20">
        <f t="shared" si="6"/>
        <v>1</v>
      </c>
      <c r="H20">
        <f ca="1" t="shared" si="7"/>
        <v>85</v>
      </c>
      <c r="I20">
        <f t="shared" si="8"/>
        <v>770</v>
      </c>
      <c r="J20">
        <f>VLOOKUP(H20,$Q$3:$R$11,2)</f>
        <v>70</v>
      </c>
      <c r="K20">
        <f t="shared" si="9"/>
        <v>840</v>
      </c>
      <c r="L20">
        <f t="shared" si="10"/>
        <v>0</v>
      </c>
      <c r="M20" s="5">
        <f t="shared" si="2"/>
        <v>46.666666666666664</v>
      </c>
      <c r="N20">
        <f t="shared" si="3"/>
        <v>180</v>
      </c>
      <c r="O20" s="5">
        <f>AVERAGE($N$3:N20)</f>
        <v>165</v>
      </c>
    </row>
    <row r="21" spans="1:15" ht="12.75">
      <c r="A21">
        <f t="shared" si="4"/>
        <v>19</v>
      </c>
      <c r="B21">
        <f ca="1" t="shared" si="0"/>
        <v>28</v>
      </c>
      <c r="C21">
        <f t="shared" si="1"/>
        <v>710</v>
      </c>
      <c r="D21">
        <f>VLOOKUP(B21,$P$3:$R$11,3)</f>
        <v>40</v>
      </c>
      <c r="E21">
        <f t="shared" si="5"/>
        <v>750</v>
      </c>
      <c r="F21">
        <f>0</f>
        <v>0</v>
      </c>
      <c r="G21">
        <f t="shared" si="6"/>
        <v>2</v>
      </c>
      <c r="H21">
        <f ca="1" t="shared" si="7"/>
        <v>50</v>
      </c>
      <c r="I21">
        <f t="shared" si="8"/>
        <v>840</v>
      </c>
      <c r="J21">
        <f>VLOOKUP(H21,$Q$3:$R$11,2)</f>
        <v>50</v>
      </c>
      <c r="K21">
        <f t="shared" si="9"/>
        <v>890</v>
      </c>
      <c r="L21">
        <f t="shared" si="10"/>
        <v>0</v>
      </c>
      <c r="M21" s="5">
        <f t="shared" si="2"/>
        <v>46.8421052631579</v>
      </c>
      <c r="N21">
        <f t="shared" si="3"/>
        <v>180</v>
      </c>
      <c r="O21" s="5">
        <f>AVERAGE($N$3:N21)</f>
        <v>165.78947368421052</v>
      </c>
    </row>
    <row r="22" spans="1:15" ht="12.75">
      <c r="A22">
        <f t="shared" si="4"/>
        <v>20</v>
      </c>
      <c r="B22">
        <f ca="1" t="shared" si="0"/>
        <v>34</v>
      </c>
      <c r="C22">
        <f t="shared" si="1"/>
        <v>750</v>
      </c>
      <c r="D22">
        <f>VLOOKUP(B22,$P$3:$R$11,3)</f>
        <v>40</v>
      </c>
      <c r="E22">
        <f t="shared" si="5"/>
        <v>790</v>
      </c>
      <c r="F22">
        <f>0</f>
        <v>0</v>
      </c>
      <c r="G22">
        <f t="shared" si="6"/>
        <v>3</v>
      </c>
      <c r="H22">
        <f ca="1" t="shared" si="7"/>
        <v>94</v>
      </c>
      <c r="I22">
        <f t="shared" si="8"/>
        <v>890</v>
      </c>
      <c r="J22">
        <f>VLOOKUP(H22,$Q$3:$R$11,2)</f>
        <v>80</v>
      </c>
      <c r="K22">
        <f t="shared" si="9"/>
        <v>970</v>
      </c>
      <c r="L22">
        <f t="shared" si="10"/>
        <v>0</v>
      </c>
      <c r="M22" s="5">
        <f t="shared" si="2"/>
        <v>48.5</v>
      </c>
      <c r="N22">
        <f t="shared" si="3"/>
        <v>220</v>
      </c>
      <c r="O22" s="5">
        <f>AVERAGE($N$3:N22)</f>
        <v>168.5</v>
      </c>
    </row>
    <row r="23" spans="1:15" ht="12.75">
      <c r="A23">
        <f t="shared" si="4"/>
        <v>21</v>
      </c>
      <c r="B23">
        <f ca="1" t="shared" si="0"/>
        <v>91</v>
      </c>
      <c r="C23">
        <f t="shared" si="1"/>
        <v>790</v>
      </c>
      <c r="D23">
        <f>VLOOKUP(B23,$P$3:$R$11,3)</f>
        <v>70</v>
      </c>
      <c r="E23">
        <f t="shared" si="5"/>
        <v>860</v>
      </c>
      <c r="F23">
        <f>0</f>
        <v>0</v>
      </c>
      <c r="G23">
        <f t="shared" si="6"/>
        <v>4</v>
      </c>
      <c r="H23">
        <f ca="1" t="shared" si="7"/>
        <v>43</v>
      </c>
      <c r="I23">
        <f t="shared" si="8"/>
        <v>970</v>
      </c>
      <c r="J23">
        <f>VLOOKUP(H23,$Q$3:$R$11,2)</f>
        <v>40</v>
      </c>
      <c r="K23">
        <f t="shared" si="9"/>
        <v>1010</v>
      </c>
      <c r="L23">
        <f t="shared" si="10"/>
        <v>0</v>
      </c>
      <c r="M23" s="5">
        <f t="shared" si="2"/>
        <v>48.095238095238095</v>
      </c>
      <c r="N23">
        <f t="shared" si="3"/>
        <v>220</v>
      </c>
      <c r="O23" s="5">
        <f>AVERAGE($N$3:N23)</f>
        <v>170.95238095238096</v>
      </c>
    </row>
    <row r="24" spans="1:15" ht="12.75">
      <c r="A24">
        <f t="shared" si="4"/>
        <v>22</v>
      </c>
      <c r="B24">
        <f ca="1" t="shared" si="0"/>
        <v>14</v>
      </c>
      <c r="C24">
        <f t="shared" si="1"/>
        <v>860</v>
      </c>
      <c r="D24">
        <f>VLOOKUP(B24,$P$3:$R$11,3)</f>
        <v>30</v>
      </c>
      <c r="E24">
        <f t="shared" si="5"/>
        <v>890</v>
      </c>
      <c r="F24">
        <f>0</f>
        <v>0</v>
      </c>
      <c r="G24">
        <f t="shared" si="6"/>
        <v>5</v>
      </c>
      <c r="H24">
        <f ca="1" t="shared" si="7"/>
        <v>19</v>
      </c>
      <c r="I24">
        <f t="shared" si="8"/>
        <v>1010</v>
      </c>
      <c r="J24">
        <f>VLOOKUP(H24,$Q$3:$R$11,2)</f>
        <v>30</v>
      </c>
      <c r="K24">
        <f t="shared" si="9"/>
        <v>1040</v>
      </c>
      <c r="L24">
        <f t="shared" si="10"/>
        <v>0</v>
      </c>
      <c r="M24" s="5">
        <f t="shared" si="2"/>
        <v>47.27272727272727</v>
      </c>
      <c r="N24">
        <f t="shared" si="3"/>
        <v>180</v>
      </c>
      <c r="O24" s="5">
        <f>AVERAGE($N$3:N24)</f>
        <v>171.36363636363637</v>
      </c>
    </row>
    <row r="25" spans="1:15" ht="12.75">
      <c r="A25">
        <f t="shared" si="4"/>
        <v>23</v>
      </c>
      <c r="B25">
        <f ca="1" t="shared" si="0"/>
        <v>76</v>
      </c>
      <c r="C25">
        <f t="shared" si="1"/>
        <v>890</v>
      </c>
      <c r="D25">
        <f>VLOOKUP(B25,$P$3:$R$11,3)</f>
        <v>50</v>
      </c>
      <c r="E25">
        <f t="shared" si="5"/>
        <v>940</v>
      </c>
      <c r="F25">
        <f>0</f>
        <v>0</v>
      </c>
      <c r="G25">
        <f t="shared" si="6"/>
        <v>4</v>
      </c>
      <c r="H25">
        <f ca="1" t="shared" si="7"/>
        <v>81</v>
      </c>
      <c r="I25">
        <f t="shared" si="8"/>
        <v>1040</v>
      </c>
      <c r="J25">
        <f>VLOOKUP(H25,$Q$3:$R$11,2)</f>
        <v>70</v>
      </c>
      <c r="K25">
        <f t="shared" si="9"/>
        <v>1110</v>
      </c>
      <c r="L25">
        <f t="shared" si="10"/>
        <v>0</v>
      </c>
      <c r="M25" s="5">
        <f t="shared" si="2"/>
        <v>48.26086956521739</v>
      </c>
      <c r="N25">
        <f t="shared" si="3"/>
        <v>220</v>
      </c>
      <c r="O25" s="5">
        <f>AVERAGE($N$3:N25)</f>
        <v>173.47826086956522</v>
      </c>
    </row>
    <row r="26" spans="1:15" ht="12.75">
      <c r="A26">
        <f t="shared" si="4"/>
        <v>24</v>
      </c>
      <c r="B26">
        <f ca="1" t="shared" si="0"/>
        <v>70</v>
      </c>
      <c r="C26">
        <f t="shared" si="1"/>
        <v>940</v>
      </c>
      <c r="D26">
        <f>VLOOKUP(B26,$P$3:$R$11,3)</f>
        <v>50</v>
      </c>
      <c r="E26">
        <f t="shared" si="5"/>
        <v>990</v>
      </c>
      <c r="F26">
        <f>0</f>
        <v>0</v>
      </c>
      <c r="G26">
        <f t="shared" si="6"/>
        <v>5</v>
      </c>
      <c r="H26">
        <f ca="1" t="shared" si="7"/>
        <v>18</v>
      </c>
      <c r="I26">
        <f t="shared" si="8"/>
        <v>1110</v>
      </c>
      <c r="J26">
        <f>VLOOKUP(H26,$Q$3:$R$11,2)</f>
        <v>30</v>
      </c>
      <c r="K26">
        <f t="shared" si="9"/>
        <v>1140</v>
      </c>
      <c r="L26">
        <f t="shared" si="10"/>
        <v>0</v>
      </c>
      <c r="M26" s="5">
        <f t="shared" si="2"/>
        <v>47.5</v>
      </c>
      <c r="N26">
        <f t="shared" si="3"/>
        <v>200</v>
      </c>
      <c r="O26" s="5">
        <f>AVERAGE($N$3:N26)</f>
        <v>174.58333333333334</v>
      </c>
    </row>
    <row r="27" spans="1:15" ht="12.75">
      <c r="A27">
        <f t="shared" si="4"/>
        <v>25</v>
      </c>
      <c r="B27">
        <f ca="1" t="shared" si="0"/>
        <v>61</v>
      </c>
      <c r="C27">
        <f t="shared" si="1"/>
        <v>990</v>
      </c>
      <c r="D27">
        <f>VLOOKUP(B27,$P$3:$R$11,3)</f>
        <v>50</v>
      </c>
      <c r="E27">
        <f t="shared" si="5"/>
        <v>1040</v>
      </c>
      <c r="F27">
        <f>0</f>
        <v>0</v>
      </c>
      <c r="G27">
        <f t="shared" si="6"/>
        <v>4</v>
      </c>
      <c r="H27">
        <f ca="1" t="shared" si="7"/>
        <v>30</v>
      </c>
      <c r="I27">
        <f t="shared" si="8"/>
        <v>1140</v>
      </c>
      <c r="J27">
        <f>VLOOKUP(H27,$Q$3:$R$11,2)</f>
        <v>40</v>
      </c>
      <c r="K27">
        <f t="shared" si="9"/>
        <v>1180</v>
      </c>
      <c r="L27">
        <f t="shared" si="10"/>
        <v>0</v>
      </c>
      <c r="M27" s="5">
        <f t="shared" si="2"/>
        <v>47.2</v>
      </c>
      <c r="N27">
        <f t="shared" si="3"/>
        <v>190</v>
      </c>
      <c r="O27" s="5">
        <f>AVERAGE($N$3:N27)</f>
        <v>175.2</v>
      </c>
    </row>
    <row r="28" spans="1:15" ht="12.75">
      <c r="A28">
        <f t="shared" si="4"/>
        <v>26</v>
      </c>
      <c r="B28">
        <f ca="1" t="shared" si="0"/>
        <v>22</v>
      </c>
      <c r="C28">
        <f t="shared" si="1"/>
        <v>1040</v>
      </c>
      <c r="D28">
        <f>VLOOKUP(B28,$P$3:$R$11,3)</f>
        <v>40</v>
      </c>
      <c r="E28">
        <f t="shared" si="5"/>
        <v>1080</v>
      </c>
      <c r="F28">
        <f>0</f>
        <v>0</v>
      </c>
      <c r="G28">
        <f t="shared" si="6"/>
        <v>3</v>
      </c>
      <c r="H28">
        <f ca="1" t="shared" si="7"/>
        <v>84</v>
      </c>
      <c r="I28">
        <f t="shared" si="8"/>
        <v>1180</v>
      </c>
      <c r="J28">
        <f>VLOOKUP(H28,$Q$3:$R$11,2)</f>
        <v>70</v>
      </c>
      <c r="K28">
        <f t="shared" si="9"/>
        <v>1250</v>
      </c>
      <c r="L28">
        <f t="shared" si="10"/>
        <v>0</v>
      </c>
      <c r="M28" s="5">
        <f t="shared" si="2"/>
        <v>48.07692307692308</v>
      </c>
      <c r="N28">
        <f t="shared" si="3"/>
        <v>210</v>
      </c>
      <c r="O28" s="5">
        <f>AVERAGE($N$3:N28)</f>
        <v>176.53846153846155</v>
      </c>
    </row>
    <row r="29" spans="1:15" ht="12.75">
      <c r="A29">
        <f t="shared" si="4"/>
        <v>27</v>
      </c>
      <c r="B29">
        <f ca="1" t="shared" si="0"/>
        <v>56</v>
      </c>
      <c r="C29">
        <f t="shared" si="1"/>
        <v>1080</v>
      </c>
      <c r="D29">
        <f>VLOOKUP(B29,$P$3:$R$11,3)</f>
        <v>50</v>
      </c>
      <c r="E29">
        <f t="shared" si="5"/>
        <v>1130</v>
      </c>
      <c r="F29">
        <f>0</f>
        <v>0</v>
      </c>
      <c r="G29">
        <f t="shared" si="6"/>
        <v>4</v>
      </c>
      <c r="H29">
        <f ca="1" t="shared" si="7"/>
        <v>35</v>
      </c>
      <c r="I29">
        <f t="shared" si="8"/>
        <v>1250</v>
      </c>
      <c r="J29">
        <f>VLOOKUP(H29,$Q$3:$R$11,2)</f>
        <v>40</v>
      </c>
      <c r="K29">
        <f t="shared" si="9"/>
        <v>1290</v>
      </c>
      <c r="L29">
        <f t="shared" si="10"/>
        <v>0</v>
      </c>
      <c r="M29" s="5">
        <f t="shared" si="2"/>
        <v>47.77777777777778</v>
      </c>
      <c r="N29">
        <f t="shared" si="3"/>
        <v>210</v>
      </c>
      <c r="O29" s="5">
        <f>AVERAGE($N$3:N29)</f>
        <v>177.77777777777777</v>
      </c>
    </row>
    <row r="30" spans="1:15" ht="12.75">
      <c r="A30">
        <f t="shared" si="4"/>
        <v>28</v>
      </c>
      <c r="B30">
        <f ca="1" t="shared" si="0"/>
        <v>42</v>
      </c>
      <c r="C30">
        <f t="shared" si="1"/>
        <v>1130</v>
      </c>
      <c r="D30">
        <f>VLOOKUP(B30,$P$3:$R$11,3)</f>
        <v>50</v>
      </c>
      <c r="E30">
        <f t="shared" si="5"/>
        <v>1180</v>
      </c>
      <c r="F30">
        <f>0</f>
        <v>0</v>
      </c>
      <c r="G30">
        <f t="shared" si="6"/>
        <v>3</v>
      </c>
      <c r="H30">
        <f ca="1" t="shared" si="7"/>
        <v>52</v>
      </c>
      <c r="I30">
        <f t="shared" si="8"/>
        <v>1290</v>
      </c>
      <c r="J30">
        <f>VLOOKUP(H30,$Q$3:$R$11,2)</f>
        <v>50</v>
      </c>
      <c r="K30">
        <f t="shared" si="9"/>
        <v>1340</v>
      </c>
      <c r="L30">
        <f t="shared" si="10"/>
        <v>0</v>
      </c>
      <c r="M30" s="5">
        <f t="shared" si="2"/>
        <v>47.857142857142854</v>
      </c>
      <c r="N30">
        <f t="shared" si="3"/>
        <v>210</v>
      </c>
      <c r="O30" s="5">
        <f>AVERAGE($N$3:N30)</f>
        <v>178.92857142857142</v>
      </c>
    </row>
    <row r="31" spans="1:15" ht="12.75">
      <c r="A31">
        <f t="shared" si="4"/>
        <v>29</v>
      </c>
      <c r="B31">
        <f ca="1" t="shared" si="0"/>
        <v>8</v>
      </c>
      <c r="C31">
        <f t="shared" si="1"/>
        <v>1180</v>
      </c>
      <c r="D31">
        <f>VLOOKUP(B31,$P$3:$R$11,3)</f>
        <v>20</v>
      </c>
      <c r="E31">
        <f t="shared" si="5"/>
        <v>1200</v>
      </c>
      <c r="F31">
        <f>0</f>
        <v>0</v>
      </c>
      <c r="G31">
        <f t="shared" si="6"/>
        <v>4</v>
      </c>
      <c r="H31">
        <f ca="1" t="shared" si="7"/>
        <v>53</v>
      </c>
      <c r="I31">
        <f t="shared" si="8"/>
        <v>1340</v>
      </c>
      <c r="J31">
        <f>VLOOKUP(H31,$Q$3:$R$11,2)</f>
        <v>50</v>
      </c>
      <c r="K31">
        <f t="shared" si="9"/>
        <v>1390</v>
      </c>
      <c r="L31">
        <f t="shared" si="10"/>
        <v>0</v>
      </c>
      <c r="M31" s="5">
        <f t="shared" si="2"/>
        <v>47.93103448275862</v>
      </c>
      <c r="N31">
        <f t="shared" si="3"/>
        <v>210</v>
      </c>
      <c r="O31" s="5">
        <f>AVERAGE($N$3:N31)</f>
        <v>180</v>
      </c>
    </row>
    <row r="32" spans="1:15" ht="12.75">
      <c r="A32">
        <f t="shared" si="4"/>
        <v>30</v>
      </c>
      <c r="B32">
        <f ca="1" t="shared" si="0"/>
        <v>38</v>
      </c>
      <c r="C32">
        <f t="shared" si="1"/>
        <v>1200</v>
      </c>
      <c r="D32">
        <f>VLOOKUP(B32,$P$3:$R$11,3)</f>
        <v>40</v>
      </c>
      <c r="E32">
        <f>+C31+D31</f>
        <v>1200</v>
      </c>
      <c r="F32">
        <f>0</f>
        <v>0</v>
      </c>
      <c r="G32">
        <f t="shared" si="6"/>
        <v>5</v>
      </c>
      <c r="H32">
        <f ca="1" t="shared" si="7"/>
        <v>15</v>
      </c>
      <c r="I32">
        <f t="shared" si="8"/>
        <v>1390</v>
      </c>
      <c r="J32">
        <f>VLOOKUP(H32,$Q$3:$R$11,2)</f>
        <v>20</v>
      </c>
      <c r="K32">
        <f t="shared" si="9"/>
        <v>1410</v>
      </c>
      <c r="L32">
        <f t="shared" si="10"/>
        <v>0</v>
      </c>
      <c r="M32" s="5">
        <f t="shared" si="2"/>
        <v>47</v>
      </c>
      <c r="N32">
        <f t="shared" si="3"/>
        <v>210</v>
      </c>
      <c r="O32" s="5">
        <f>AVERAGE($N$3:N32)</f>
        <v>181</v>
      </c>
    </row>
  </sheetData>
  <mergeCells count="2">
    <mergeCell ref="B1:F1"/>
    <mergeCell ref="H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Business, 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Robert Jacobs</dc:creator>
  <cp:keywords/>
  <dc:description/>
  <cp:lastModifiedBy>F. Robert Jacobs</cp:lastModifiedBy>
  <dcterms:created xsi:type="dcterms:W3CDTF">1997-08-14T21:11:37Z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