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10" sheetId="1" r:id="rId1"/>
    <sheet name="#4" sheetId="2" r:id="rId2"/>
    <sheet name="#6" sheetId="3" r:id="rId3"/>
    <sheet name="#10" sheetId="4" r:id="rId4"/>
    <sheet name="#17" sheetId="5" r:id="rId5"/>
    <sheet name="#19" sheetId="6" r:id="rId6"/>
  </sheets>
  <definedNames/>
  <calcPr fullCalcOnLoad="1"/>
</workbook>
</file>

<file path=xl/sharedStrings.xml><?xml version="1.0" encoding="utf-8"?>
<sst xmlns="http://schemas.openxmlformats.org/spreadsheetml/2006/main" count="144" uniqueCount="74">
  <si>
    <t>Input area:</t>
  </si>
  <si>
    <t>Output area:</t>
  </si>
  <si>
    <t>=</t>
  </si>
  <si>
    <t>Question 4</t>
  </si>
  <si>
    <t>Question 6</t>
  </si>
  <si>
    <t>Question 10</t>
  </si>
  <si>
    <t>a.</t>
  </si>
  <si>
    <t>b.</t>
  </si>
  <si>
    <t>d.</t>
  </si>
  <si>
    <t>Question 19</t>
  </si>
  <si>
    <t>Input boxes in tan</t>
  </si>
  <si>
    <t>Output boxes in yellow</t>
  </si>
  <si>
    <t>Given data in blue</t>
  </si>
  <si>
    <t>Calculations in red</t>
  </si>
  <si>
    <t>Answers in green</t>
  </si>
  <si>
    <t>Question 17</t>
  </si>
  <si>
    <r>
      <t xml:space="preserve">Squared
</t>
    </r>
    <r>
      <rPr>
        <u val="single"/>
        <sz val="12"/>
        <color indexed="8"/>
        <rFont val="Arial"/>
        <family val="2"/>
      </rPr>
      <t>Deviation</t>
    </r>
  </si>
  <si>
    <t xml:space="preserve">Standard Deviation = </t>
  </si>
  <si>
    <t>Return</t>
  </si>
  <si>
    <t>Portfolio E(R)</t>
  </si>
  <si>
    <t>Stock X E(R)</t>
  </si>
  <si>
    <t>Stock Y E(R)</t>
  </si>
  <si>
    <t>Stock Z E(R)</t>
  </si>
  <si>
    <t>Portfolio value</t>
  </si>
  <si>
    <t>Weight of Stock Y</t>
  </si>
  <si>
    <t>Weight of Stock X</t>
  </si>
  <si>
    <t>Dollar in Stock X</t>
  </si>
  <si>
    <t>Dollars in Stock Y</t>
  </si>
  <si>
    <t>State</t>
  </si>
  <si>
    <t>Probability</t>
  </si>
  <si>
    <t>Recession</t>
  </si>
  <si>
    <t>Boom</t>
  </si>
  <si>
    <t>Product</t>
  </si>
  <si>
    <t>Normal</t>
  </si>
  <si>
    <t>Stock A</t>
  </si>
  <si>
    <t>Stock B</t>
  </si>
  <si>
    <r>
      <t>Return</t>
    </r>
    <r>
      <rPr>
        <u val="single"/>
        <sz val="12"/>
        <rFont val="Arial"/>
        <family val="2"/>
      </rPr>
      <t xml:space="preserve">
Deviation</t>
    </r>
  </si>
  <si>
    <t xml:space="preserve">E(R) = </t>
  </si>
  <si>
    <t>Variance =</t>
  </si>
  <si>
    <t>Stock C</t>
  </si>
  <si>
    <t>weights</t>
  </si>
  <si>
    <r>
      <t>Portfolio</t>
    </r>
    <r>
      <rPr>
        <u val="single"/>
        <sz val="12"/>
        <rFont val="Arial"/>
        <family val="2"/>
      </rPr>
      <t xml:space="preserve">
Return</t>
    </r>
  </si>
  <si>
    <t>Good</t>
  </si>
  <si>
    <t>Poor</t>
  </si>
  <si>
    <t>Bust</t>
  </si>
  <si>
    <t xml:space="preserve">Poor </t>
  </si>
  <si>
    <t>Weight of risk-free</t>
  </si>
  <si>
    <t>Risk-free return</t>
  </si>
  <si>
    <t>Stock E(R)</t>
  </si>
  <si>
    <t>Market risk premium</t>
  </si>
  <si>
    <t>Stock beta</t>
  </si>
  <si>
    <t>Weight of stock</t>
  </si>
  <si>
    <t>Portfolio beta</t>
  </si>
  <si>
    <t>c.</t>
  </si>
  <si>
    <t>Stock Y beta</t>
  </si>
  <si>
    <t>Stock Z beta</t>
  </si>
  <si>
    <t>Risk-free rate</t>
  </si>
  <si>
    <t>SML reward-to-risk</t>
  </si>
  <si>
    <t>Reward-to-risk ratios</t>
  </si>
  <si>
    <t>Stock Y</t>
  </si>
  <si>
    <t>Stock Z</t>
  </si>
  <si>
    <t>Return predicted by CAPM</t>
  </si>
  <si>
    <t xml:space="preserve">The portfolio is invested </t>
  </si>
  <si>
    <t>more of the stock.</t>
  </si>
  <si>
    <t xml:space="preserve">borrowing at the risk-free rate to buy </t>
  </si>
  <si>
    <t>in the risk-free asset. This represents</t>
  </si>
  <si>
    <t xml:space="preserve">in the stock and </t>
  </si>
  <si>
    <t xml:space="preserve">Stock Y is </t>
  </si>
  <si>
    <t>Stock Z is</t>
  </si>
  <si>
    <t>Chapter 10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</si>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</sst>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#,##0.000_);\(#,##0.000\)"/>
    <numFmt numFmtId="167" formatCode="#,##0.0000_);\(#,##0.0000\)"/>
    <numFmt numFmtId="168" formatCode="_(* #,##0.0000_);_(* \(#,##0.0000\);_(* &quot;-&quot;????_);_(@_)"/>
    <numFmt numFmtId="169" formatCode="_(* #,##0.00000_);_(* \(#,##0.00000\);_(* &quot;-&quot;?????_);_(@_)"/>
    <numFmt numFmtId="170" formatCode="0.00;[Red]0.00"/>
    <numFmt numFmtId="171" formatCode="_(* #,##0.000_);_(* \(#,##0.000\);_(* &quot;-&quot;???_);_(@_)"/>
    <numFmt numFmtId="172" formatCode="#,##0;[Red]#,##0"/>
    <numFmt numFmtId="173" formatCode="&quot;$&quot;#,##0.00;[Red]&quot;$&quot;#,##0.00"/>
    <numFmt numFmtId="174" formatCode="0.0000%"/>
    <numFmt numFmtId="175" formatCode="&quot;$&quot;#,##0.00"/>
    <numFmt numFmtId="176" formatCode="[$-409]dddd\,\ mmmm\ dd\,\ yyyy"/>
    <numFmt numFmtId="177" formatCode="0.00000"/>
    <numFmt numFmtId="178" formatCode="#,##0.00000"/>
    <numFmt numFmtId="179" formatCode="&quot;$&quot;#,##0.00000"/>
    <numFmt numFmtId="180" formatCode="_(* #,##0.000000_);_(* \(#,##0.000000\);_(* &quot;-&quot;??????_);_(@_)"/>
    <numFmt numFmtId="181" formatCode="0.000000000000000%"/>
    <numFmt numFmtId="182" formatCode="_(* #,##0.00_);_(* \(#,##0.00\);_(* &quot;-&quot;???_);_(@_)"/>
    <numFmt numFmtId="183" formatCode="0.000_);\(0.000\)"/>
    <numFmt numFmtId="184" formatCode="#,##0.00000_);\(#,##0.00000\)"/>
    <numFmt numFmtId="185" formatCode="0.0%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#,##0.0_);\(#,##0.0\)"/>
    <numFmt numFmtId="190" formatCode="0.000%"/>
    <numFmt numFmtId="191" formatCode="#,##0.000000_);\(#,##0.000000\)"/>
    <numFmt numFmtId="192" formatCode="0.0"/>
    <numFmt numFmtId="193" formatCode="0.000"/>
    <numFmt numFmtId="194" formatCode="0.0000"/>
    <numFmt numFmtId="195" formatCode="0.000000"/>
    <numFmt numFmtId="196" formatCode="0.00000000"/>
    <numFmt numFmtId="197" formatCode="0.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&quot;$&quot;#,##0.0_);[Red]\(&quot;$&quot;#,##0.0\)"/>
    <numFmt numFmtId="207" formatCode="_(* #,##0.0_);_(* \(#,##0.0\);_(* &quot;-&quot;?_);_(@_)"/>
    <numFmt numFmtId="208" formatCode="_(&quot;$&quot;* #,##0.0_);_(&quot;$&quot;* \(#,##0.0\);_(&quot;$&quot;* &quot;-&quot;_);_(@_)"/>
    <numFmt numFmtId="209" formatCode="_(&quot;$&quot;* #,##0.00_);_(&quot;$&quot;* \(#,##0.00\);_(&quot;$&quot;* &quot;-&quot;_);_(@_)"/>
    <numFmt numFmtId="210" formatCode="0.000000000000%"/>
    <numFmt numFmtId="211" formatCode="0.00000000000%"/>
    <numFmt numFmtId="212" formatCode="0;[Red]0"/>
    <numFmt numFmtId="213" formatCode="_(* #,##0.0_);_(* \(#,##0.0\);_(* &quot;-&quot;_);_(@_)"/>
    <numFmt numFmtId="214" formatCode="_(* #,##0.00_);_(* \(#,##0.00\);_(* &quot;-&quot;_);_(@_)"/>
    <numFmt numFmtId="215" formatCode="_(* #,##0.000000_);_(* \(#,##0.000000\);_(* &quot;-&quot;??_);_(@_)"/>
    <numFmt numFmtId="216" formatCode="0_);\(0\)"/>
    <numFmt numFmtId="217" formatCode="0.0_);\(0.0\)"/>
    <numFmt numFmtId="218" formatCode="_(&quot;$&quot;* #,##0.0000_);_(&quot;$&quot;* \(#,##0.0000\);_(&quot;$&quot;* &quot;-&quot;??_);_(@_)"/>
    <numFmt numFmtId="219" formatCode="_(&quot;$&quot;* #,##0.00000_);_(&quot;$&quot;* \(#,##0.00000\);_(&quot;$&quot;* &quot;-&quot;??_);_(@_)"/>
    <numFmt numFmtId="220" formatCode="#,##0.000"/>
  </numFmts>
  <fonts count="2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42" fontId="4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/>
    </xf>
    <xf numFmtId="39" fontId="2" fillId="3" borderId="7" xfId="0" applyNumberFormat="1" applyFont="1" applyFill="1" applyBorder="1" applyAlignment="1">
      <alignment/>
    </xf>
    <xf numFmtId="39" fontId="2" fillId="3" borderId="0" xfId="0" applyNumberFormat="1" applyFont="1" applyFill="1" applyBorder="1" applyAlignment="1">
      <alignment/>
    </xf>
    <xf numFmtId="39" fontId="7" fillId="3" borderId="7" xfId="0" applyNumberFormat="1" applyFont="1" applyFill="1" applyBorder="1" applyAlignment="1">
      <alignment/>
    </xf>
    <xf numFmtId="39" fontId="7" fillId="3" borderId="0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9" fontId="7" fillId="3" borderId="0" xfId="0" applyNumberFormat="1" applyFont="1" applyFill="1" applyBorder="1" applyAlignment="1">
      <alignment horizontal="center" wrapText="1"/>
    </xf>
    <xf numFmtId="39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39" fontId="7" fillId="3" borderId="5" xfId="0" applyNumberFormat="1" applyFont="1" applyFill="1" applyBorder="1" applyAlignment="1">
      <alignment horizontal="center"/>
    </xf>
    <xf numFmtId="39" fontId="7" fillId="3" borderId="5" xfId="17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3" fontId="6" fillId="3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0" fontId="5" fillId="3" borderId="9" xfId="0" applyNumberFormat="1" applyFont="1" applyFill="1" applyBorder="1" applyAlignment="1">
      <alignment/>
    </xf>
    <xf numFmtId="10" fontId="6" fillId="3" borderId="0" xfId="0" applyNumberFormat="1" applyFont="1" applyFill="1" applyBorder="1" applyAlignment="1">
      <alignment/>
    </xf>
    <xf numFmtId="43" fontId="4" fillId="2" borderId="0" xfId="0" applyNumberFormat="1" applyFont="1" applyFill="1" applyBorder="1" applyAlignment="1">
      <alignment/>
    </xf>
    <xf numFmtId="0" fontId="2" fillId="3" borderId="0" xfId="0" applyFont="1" applyFill="1" applyBorder="1" applyAlignment="1" quotePrefix="1">
      <alignment horizontal="center"/>
    </xf>
    <xf numFmtId="10" fontId="5" fillId="3" borderId="0" xfId="17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169" fontId="6" fillId="3" borderId="0" xfId="0" applyNumberFormat="1" applyFont="1" applyFill="1" applyBorder="1" applyAlignment="1">
      <alignment/>
    </xf>
    <xf numFmtId="168" fontId="6" fillId="3" borderId="0" xfId="0" applyNumberFormat="1" applyFont="1" applyFill="1" applyBorder="1" applyAlignment="1">
      <alignment/>
    </xf>
    <xf numFmtId="168" fontId="5" fillId="3" borderId="9" xfId="0" applyNumberFormat="1" applyFont="1" applyFill="1" applyBorder="1" applyAlignment="1">
      <alignment/>
    </xf>
    <xf numFmtId="39" fontId="16" fillId="3" borderId="0" xfId="0" applyNumberFormat="1" applyFont="1" applyFill="1" applyBorder="1" applyAlignment="1">
      <alignment horizontal="center" wrapText="1"/>
    </xf>
    <xf numFmtId="168" fontId="6" fillId="3" borderId="0" xfId="17" applyNumberFormat="1" applyFont="1" applyFill="1" applyBorder="1" applyAlignment="1">
      <alignment/>
    </xf>
    <xf numFmtId="44" fontId="5" fillId="3" borderId="9" xfId="17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 wrapText="1"/>
    </xf>
    <xf numFmtId="39" fontId="4" fillId="3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39" fontId="18" fillId="3" borderId="0" xfId="0" applyNumberFormat="1" applyFont="1" applyFill="1" applyBorder="1" applyAlignment="1">
      <alignment horizontal="center" wrapText="1"/>
    </xf>
    <xf numFmtId="167" fontId="6" fillId="3" borderId="0" xfId="0" applyNumberFormat="1" applyFont="1" applyFill="1" applyBorder="1" applyAlignment="1">
      <alignment horizontal="center"/>
    </xf>
    <xf numFmtId="43" fontId="2" fillId="3" borderId="0" xfId="0" applyNumberFormat="1" applyFont="1" applyFill="1" applyBorder="1" applyAlignment="1">
      <alignment/>
    </xf>
    <xf numFmtId="167" fontId="6" fillId="3" borderId="1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169" fontId="2" fillId="3" borderId="0" xfId="0" applyNumberFormat="1" applyFont="1" applyFill="1" applyBorder="1" applyAlignment="1">
      <alignment/>
    </xf>
    <xf numFmtId="169" fontId="5" fillId="3" borderId="9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7" fontId="5" fillId="3" borderId="9" xfId="0" applyNumberFormat="1" applyFont="1" applyFill="1" applyBorder="1" applyAlignment="1">
      <alignment horizontal="center"/>
    </xf>
    <xf numFmtId="171" fontId="5" fillId="3" borderId="9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0" fontId="5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168" fontId="2" fillId="3" borderId="0" xfId="0" applyNumberFormat="1" applyFont="1" applyFill="1" applyBorder="1" applyAlignment="1">
      <alignment/>
    </xf>
    <xf numFmtId="168" fontId="10" fillId="3" borderId="0" xfId="0" applyNumberFormat="1" applyFont="1" applyFill="1" applyBorder="1" applyAlignment="1">
      <alignment/>
    </xf>
    <xf numFmtId="0" fontId="21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47" customWidth="1"/>
    <col min="4" max="4" width="42.57421875" style="47" customWidth="1"/>
    <col min="5" max="86" width="9.140625" style="47" customWidth="1"/>
  </cols>
  <sheetData>
    <row r="1" spans="1:29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59.25">
      <c r="A10" s="45"/>
      <c r="B10" s="45"/>
      <c r="C10" s="45"/>
      <c r="D10" s="48" t="s">
        <v>69</v>
      </c>
      <c r="E10" s="45"/>
      <c r="F10" s="49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5">
      <c r="A14" s="45"/>
      <c r="B14" s="45"/>
      <c r="C14" s="45"/>
      <c r="D14" s="50"/>
      <c r="E14" s="45"/>
      <c r="F14" s="4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15.75">
      <c r="A15" s="45"/>
      <c r="B15" s="45"/>
      <c r="C15" s="45"/>
      <c r="D15" s="51" t="s">
        <v>10</v>
      </c>
      <c r="E15" s="45"/>
      <c r="F15" s="4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15.75">
      <c r="A16" s="45"/>
      <c r="B16" s="45"/>
      <c r="C16" s="45"/>
      <c r="D16" s="52" t="s">
        <v>11</v>
      </c>
      <c r="E16" s="45"/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5.75">
      <c r="A17" s="45"/>
      <c r="B17" s="45"/>
      <c r="C17" s="45"/>
      <c r="D17" s="53" t="s">
        <v>12</v>
      </c>
      <c r="E17" s="45"/>
      <c r="F17" s="4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5.75">
      <c r="A18" s="45"/>
      <c r="B18" s="45"/>
      <c r="C18" s="45"/>
      <c r="D18" s="54" t="s">
        <v>13</v>
      </c>
      <c r="E18" s="45"/>
      <c r="F18" s="4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15.75">
      <c r="A19" s="45"/>
      <c r="B19" s="45"/>
      <c r="C19" s="45"/>
      <c r="D19" s="55" t="s">
        <v>14</v>
      </c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29" ht="15">
      <c r="A20" s="45"/>
      <c r="B20" s="45"/>
      <c r="C20" s="45"/>
      <c r="D20" s="50"/>
      <c r="E20" s="45"/>
      <c r="F20" s="4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1:29" ht="12.75">
      <c r="A21" s="45"/>
      <c r="B21" s="45"/>
      <c r="C21" s="45"/>
      <c r="D21" s="102" t="s">
        <v>70</v>
      </c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ht="12.75">
      <c r="A22" s="45"/>
      <c r="B22" s="45"/>
      <c r="C22" s="45"/>
      <c r="D22" s="102" t="s">
        <v>71</v>
      </c>
      <c r="E22" s="45"/>
      <c r="F22" s="4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12.75">
      <c r="A23" s="45"/>
      <c r="B23" s="45"/>
      <c r="C23" s="45"/>
      <c r="D23" s="102" t="s">
        <v>72</v>
      </c>
      <c r="E23" s="45"/>
      <c r="F23" s="4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ht="12.75">
      <c r="A24" s="45"/>
      <c r="B24" s="45"/>
      <c r="C24" s="45"/>
      <c r="D24" s="102" t="s">
        <v>73</v>
      </c>
      <c r="E24" s="45"/>
      <c r="F24" s="4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29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29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1:1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B1:G23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0.28125" style="0" bestFit="1" customWidth="1"/>
    <col min="4" max="4" width="15.00390625" style="0" bestFit="1" customWidth="1"/>
    <col min="5" max="5" width="3.140625" style="0" customWidth="1"/>
    <col min="6" max="6" width="10.140625" style="0" customWidth="1"/>
    <col min="7" max="7" width="11.57421875" style="0" customWidth="1"/>
    <col min="8" max="8" width="3.140625" style="0" customWidth="1"/>
  </cols>
  <sheetData>
    <row r="1" ht="18">
      <c r="C1" s="1" t="s">
        <v>69</v>
      </c>
    </row>
    <row r="2" ht="15.75" customHeight="1">
      <c r="C2" s="2" t="s">
        <v>3</v>
      </c>
    </row>
    <row r="3" ht="15.75" customHeight="1"/>
    <row r="4" spans="3:7" ht="15.75" customHeight="1">
      <c r="C4" s="3" t="s">
        <v>0</v>
      </c>
      <c r="D4" s="2"/>
      <c r="E4" s="2"/>
      <c r="F4" s="2"/>
      <c r="G4" s="2"/>
    </row>
    <row r="5" spans="3:7" ht="15.75" customHeight="1" thickBot="1">
      <c r="C5" s="22"/>
      <c r="D5" s="2"/>
      <c r="E5" s="2"/>
      <c r="F5" s="2"/>
      <c r="G5" s="2"/>
    </row>
    <row r="6" spans="2:7" ht="15.75" customHeight="1">
      <c r="B6" s="4"/>
      <c r="C6" s="25"/>
      <c r="D6" s="26"/>
      <c r="E6" s="6"/>
      <c r="F6" s="2"/>
      <c r="G6" s="2"/>
    </row>
    <row r="7" spans="2:7" ht="15.75" customHeight="1">
      <c r="B7" s="7"/>
      <c r="C7" s="5" t="s">
        <v>23</v>
      </c>
      <c r="D7" s="8"/>
      <c r="E7" s="27"/>
      <c r="F7" s="2"/>
      <c r="G7" s="2"/>
    </row>
    <row r="8" spans="2:7" ht="15.75" customHeight="1">
      <c r="B8" s="7"/>
      <c r="C8" s="5" t="s">
        <v>20</v>
      </c>
      <c r="D8" s="63"/>
      <c r="E8" s="27"/>
      <c r="F8" s="2"/>
      <c r="G8" s="2"/>
    </row>
    <row r="9" spans="2:7" ht="15.75" customHeight="1">
      <c r="B9" s="7"/>
      <c r="C9" s="5" t="s">
        <v>21</v>
      </c>
      <c r="D9" s="63"/>
      <c r="E9" s="27"/>
      <c r="F9" s="2"/>
      <c r="G9" s="2"/>
    </row>
    <row r="10" spans="2:7" ht="15.75" customHeight="1">
      <c r="B10" s="7"/>
      <c r="C10" s="5" t="s">
        <v>19</v>
      </c>
      <c r="D10" s="63"/>
      <c r="E10" s="27"/>
      <c r="F10" s="2"/>
      <c r="G10" s="2"/>
    </row>
    <row r="11" spans="2:7" ht="15.75" customHeight="1" thickBot="1">
      <c r="B11" s="9"/>
      <c r="C11" s="10"/>
      <c r="D11" s="10"/>
      <c r="E11" s="11"/>
      <c r="F11" s="2"/>
      <c r="G11" s="2"/>
    </row>
    <row r="12" spans="3:7" ht="15.75" customHeight="1">
      <c r="C12" s="2"/>
      <c r="D12" s="2"/>
      <c r="E12" s="2"/>
      <c r="F12" s="2"/>
      <c r="G12" s="2"/>
    </row>
    <row r="13" spans="3:7" ht="15.75" customHeight="1">
      <c r="C13" s="3" t="s">
        <v>1</v>
      </c>
      <c r="D13" s="2"/>
      <c r="E13" s="2"/>
      <c r="F13" s="2"/>
      <c r="G13" s="2"/>
    </row>
    <row r="14" spans="3:7" ht="15.75" customHeight="1" thickBot="1">
      <c r="C14" s="22"/>
      <c r="D14" s="2"/>
      <c r="E14" s="2"/>
      <c r="F14" s="2"/>
      <c r="G14" s="2"/>
    </row>
    <row r="15" spans="2:5" ht="15.75" customHeight="1">
      <c r="B15" s="12"/>
      <c r="C15" s="14"/>
      <c r="D15" s="14"/>
      <c r="E15" s="28"/>
    </row>
    <row r="16" spans="2:5" ht="15.75" customHeight="1">
      <c r="B16" s="62"/>
      <c r="C16" s="13" t="s">
        <v>25</v>
      </c>
      <c r="D16" s="68" t="e">
        <f>(D10-D9)/(D8-D9)</f>
        <v>#DIV/0!</v>
      </c>
      <c r="E16" s="29"/>
    </row>
    <row r="17" spans="2:5" ht="15.75" customHeight="1">
      <c r="B17" s="21"/>
      <c r="C17" s="13"/>
      <c r="D17" s="68"/>
      <c r="E17" s="29"/>
    </row>
    <row r="18" spans="2:5" ht="15.75" customHeight="1">
      <c r="B18" s="62"/>
      <c r="C18" s="16" t="s">
        <v>24</v>
      </c>
      <c r="D18" s="71" t="e">
        <f>1-D16</f>
        <v>#DIV/0!</v>
      </c>
      <c r="E18" s="29"/>
    </row>
    <row r="19" spans="2:5" ht="15.75" customHeight="1">
      <c r="B19" s="21"/>
      <c r="C19" s="16"/>
      <c r="D19" s="61"/>
      <c r="E19" s="29"/>
    </row>
    <row r="20" spans="2:5" ht="15.75" customHeight="1">
      <c r="B20" s="62"/>
      <c r="C20" s="13" t="s">
        <v>26</v>
      </c>
      <c r="D20" s="72" t="e">
        <f>D16*D7</f>
        <v>#DIV/0!</v>
      </c>
      <c r="E20" s="29"/>
    </row>
    <row r="21" spans="2:5" ht="15.75" customHeight="1">
      <c r="B21" s="62"/>
      <c r="C21" s="13"/>
      <c r="D21" s="61"/>
      <c r="E21" s="29"/>
    </row>
    <row r="22" spans="2:5" ht="15.75" customHeight="1">
      <c r="B22" s="62"/>
      <c r="C22" s="13" t="s">
        <v>27</v>
      </c>
      <c r="D22" s="72" t="e">
        <f>D18*D7</f>
        <v>#DIV/0!</v>
      </c>
      <c r="E22" s="29"/>
    </row>
    <row r="23" spans="2:5" ht="15.75" customHeight="1" thickBot="1">
      <c r="B23" s="18"/>
      <c r="C23" s="19"/>
      <c r="D23" s="19"/>
      <c r="E23" s="20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12"/>
  <dimension ref="B1:J32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6.140625" style="0" customWidth="1"/>
    <col min="5" max="9" width="14.28125" style="0" customWidth="1"/>
    <col min="10" max="10" width="3.140625" style="0" customWidth="1"/>
  </cols>
  <sheetData>
    <row r="1" spans="3:5" ht="18">
      <c r="C1" s="1" t="s">
        <v>69</v>
      </c>
      <c r="D1" s="1"/>
      <c r="E1" s="1"/>
    </row>
    <row r="2" spans="3:5" ht="15.75" customHeight="1">
      <c r="C2" s="2" t="s">
        <v>4</v>
      </c>
      <c r="D2" s="2"/>
      <c r="E2" s="2"/>
    </row>
    <row r="3" ht="15.75" customHeight="1"/>
    <row r="4" spans="3:9" ht="15.75" customHeight="1">
      <c r="C4" s="3" t="s">
        <v>0</v>
      </c>
      <c r="D4" s="3"/>
      <c r="E4" s="3"/>
      <c r="F4" s="2"/>
      <c r="G4" s="2"/>
      <c r="H4" s="2"/>
      <c r="I4" s="2"/>
    </row>
    <row r="5" spans="3:9" ht="15.75" customHeight="1" thickBot="1">
      <c r="C5" s="22"/>
      <c r="D5" s="22"/>
      <c r="E5" s="22"/>
      <c r="F5" s="23"/>
      <c r="G5" s="2"/>
      <c r="H5" s="2"/>
      <c r="I5" s="2"/>
    </row>
    <row r="6" spans="2:9" ht="15.75" customHeight="1">
      <c r="B6" s="4"/>
      <c r="C6" s="25"/>
      <c r="D6" s="25"/>
      <c r="E6" s="25"/>
      <c r="F6" s="26"/>
      <c r="G6" s="6"/>
      <c r="H6" s="36"/>
      <c r="I6" s="36"/>
    </row>
    <row r="7" spans="2:9" ht="15.75" customHeight="1">
      <c r="B7" s="7"/>
      <c r="C7" s="64" t="s">
        <v>28</v>
      </c>
      <c r="D7" s="76" t="s">
        <v>29</v>
      </c>
      <c r="E7" s="76" t="s">
        <v>34</v>
      </c>
      <c r="F7" s="79" t="s">
        <v>35</v>
      </c>
      <c r="G7" s="30"/>
      <c r="H7" s="37"/>
      <c r="I7" s="37"/>
    </row>
    <row r="8" spans="2:9" ht="15.75" customHeight="1">
      <c r="B8" s="7"/>
      <c r="C8" s="73" t="s">
        <v>30</v>
      </c>
      <c r="D8" s="78"/>
      <c r="E8" s="78"/>
      <c r="F8" s="78"/>
      <c r="G8" s="30"/>
      <c r="H8" s="37"/>
      <c r="I8" s="37"/>
    </row>
    <row r="9" spans="2:9" ht="15.75" customHeight="1">
      <c r="B9" s="7"/>
      <c r="C9" s="73" t="s">
        <v>33</v>
      </c>
      <c r="D9" s="78"/>
      <c r="E9" s="78"/>
      <c r="F9" s="78"/>
      <c r="G9" s="30"/>
      <c r="H9" s="37"/>
      <c r="I9" s="37"/>
    </row>
    <row r="10" spans="2:9" ht="15.75" customHeight="1">
      <c r="B10" s="7"/>
      <c r="C10" s="73" t="s">
        <v>31</v>
      </c>
      <c r="D10" s="78"/>
      <c r="E10" s="78"/>
      <c r="F10" s="78"/>
      <c r="G10" s="30"/>
      <c r="H10" s="37"/>
      <c r="I10" s="37"/>
    </row>
    <row r="11" spans="2:9" ht="15.75" customHeight="1" thickBot="1">
      <c r="B11" s="9"/>
      <c r="C11" s="10"/>
      <c r="D11" s="10"/>
      <c r="E11" s="10"/>
      <c r="F11" s="10"/>
      <c r="G11" s="11"/>
      <c r="H11" s="36"/>
      <c r="I11" s="36"/>
    </row>
    <row r="12" spans="3:9" ht="15.75" customHeight="1">
      <c r="C12" s="2"/>
      <c r="D12" s="2"/>
      <c r="E12" s="2"/>
      <c r="F12" s="2"/>
      <c r="G12" s="2"/>
      <c r="H12" s="2"/>
      <c r="I12" s="2"/>
    </row>
    <row r="13" spans="3:9" ht="15.75" customHeight="1">
      <c r="C13" s="3" t="s">
        <v>1</v>
      </c>
      <c r="D13" s="3"/>
      <c r="E13" s="3"/>
      <c r="F13" s="2"/>
      <c r="G13" s="2"/>
      <c r="H13" s="2"/>
      <c r="I13" s="2"/>
    </row>
    <row r="14" spans="3:9" ht="15.75" customHeight="1" thickBot="1">
      <c r="C14" s="22"/>
      <c r="D14" s="22"/>
      <c r="E14" s="22"/>
      <c r="F14" s="2"/>
      <c r="G14" s="2"/>
      <c r="H14" s="2"/>
      <c r="I14" s="2"/>
    </row>
    <row r="15" spans="2:10" ht="15.75" customHeight="1">
      <c r="B15" s="12"/>
      <c r="C15" s="14"/>
      <c r="D15" s="14"/>
      <c r="E15" s="14"/>
      <c r="F15" s="31"/>
      <c r="G15" s="31"/>
      <c r="H15" s="33"/>
      <c r="I15" s="33"/>
      <c r="J15" s="28"/>
    </row>
    <row r="16" spans="2:10" ht="30">
      <c r="B16" s="15"/>
      <c r="C16" s="65" t="s">
        <v>34</v>
      </c>
      <c r="D16" s="80" t="s">
        <v>29</v>
      </c>
      <c r="E16" s="74" t="s">
        <v>18</v>
      </c>
      <c r="F16" s="39" t="s">
        <v>32</v>
      </c>
      <c r="G16" s="39" t="s">
        <v>36</v>
      </c>
      <c r="H16" s="38" t="s">
        <v>16</v>
      </c>
      <c r="I16" s="81" t="s">
        <v>32</v>
      </c>
      <c r="J16" s="29"/>
    </row>
    <row r="17" spans="2:10" ht="15.75" customHeight="1">
      <c r="B17" s="15"/>
      <c r="C17" s="17" t="s">
        <v>30</v>
      </c>
      <c r="D17" s="91">
        <f aca="true" t="shared" si="0" ref="D17:E19">D8</f>
        <v>0</v>
      </c>
      <c r="E17" s="75">
        <f t="shared" si="0"/>
        <v>0</v>
      </c>
      <c r="F17" s="82">
        <f>D17*E17</f>
        <v>0</v>
      </c>
      <c r="G17" s="82">
        <f>E17-$F$20</f>
        <v>0</v>
      </c>
      <c r="H17" s="86">
        <f>G17*G17</f>
        <v>0</v>
      </c>
      <c r="I17" s="85">
        <f>H17*D17</f>
        <v>0</v>
      </c>
      <c r="J17" s="29"/>
    </row>
    <row r="18" spans="2:10" ht="15.75" customHeight="1">
      <c r="B18" s="15"/>
      <c r="C18" s="17" t="s">
        <v>33</v>
      </c>
      <c r="D18" s="91">
        <f t="shared" si="0"/>
        <v>0</v>
      </c>
      <c r="E18" s="75">
        <f t="shared" si="0"/>
        <v>0</v>
      </c>
      <c r="F18" s="82">
        <f>D18*E18</f>
        <v>0</v>
      </c>
      <c r="G18" s="82">
        <f>E18-$F$20</f>
        <v>0</v>
      </c>
      <c r="H18" s="86">
        <f>G18*G18</f>
        <v>0</v>
      </c>
      <c r="I18" s="85">
        <f>H18*D18</f>
        <v>0</v>
      </c>
      <c r="J18" s="29"/>
    </row>
    <row r="19" spans="2:10" ht="15.75" customHeight="1">
      <c r="B19" s="15"/>
      <c r="C19" s="17" t="s">
        <v>31</v>
      </c>
      <c r="D19" s="91">
        <f t="shared" si="0"/>
        <v>0</v>
      </c>
      <c r="E19" s="75">
        <f t="shared" si="0"/>
        <v>0</v>
      </c>
      <c r="F19" s="84">
        <f>D19*E19</f>
        <v>0</v>
      </c>
      <c r="G19" s="82">
        <f>E19-$F$20</f>
        <v>0</v>
      </c>
      <c r="H19" s="86">
        <f>G19*G19</f>
        <v>0</v>
      </c>
      <c r="I19" s="87">
        <f>H19*D19</f>
        <v>0</v>
      </c>
      <c r="J19" s="29"/>
    </row>
    <row r="20" spans="2:10" ht="15.75" customHeight="1">
      <c r="B20" s="15"/>
      <c r="C20" s="17"/>
      <c r="D20" s="17"/>
      <c r="E20" s="83" t="s">
        <v>37</v>
      </c>
      <c r="F20" s="93">
        <f>F17+F18+F19</f>
        <v>0</v>
      </c>
      <c r="G20" s="44"/>
      <c r="H20" s="67" t="s">
        <v>38</v>
      </c>
      <c r="I20" s="67">
        <f>I17+I18+I19</f>
        <v>0</v>
      </c>
      <c r="J20" s="29"/>
    </row>
    <row r="21" spans="2:10" ht="15.75" customHeight="1">
      <c r="B21" s="15"/>
      <c r="C21" s="17"/>
      <c r="D21" s="17"/>
      <c r="E21" s="13"/>
      <c r="F21" s="32"/>
      <c r="G21" s="32"/>
      <c r="H21" s="34"/>
      <c r="I21" s="34"/>
      <c r="J21" s="29"/>
    </row>
    <row r="22" spans="2:10" ht="15.75" customHeight="1">
      <c r="B22" s="15"/>
      <c r="C22" s="17" t="s">
        <v>17</v>
      </c>
      <c r="D22" s="17"/>
      <c r="E22" s="57">
        <f>SQRT(I20)</f>
        <v>0</v>
      </c>
      <c r="F22" s="32"/>
      <c r="G22" s="32"/>
      <c r="H22" s="34"/>
      <c r="I22" s="34"/>
      <c r="J22" s="29"/>
    </row>
    <row r="23" spans="2:10" ht="15.75" customHeight="1">
      <c r="B23" s="15"/>
      <c r="C23" s="13"/>
      <c r="D23" s="13"/>
      <c r="E23" s="13"/>
      <c r="F23" s="32"/>
      <c r="G23" s="32"/>
      <c r="H23" s="34"/>
      <c r="I23" s="34"/>
      <c r="J23" s="29"/>
    </row>
    <row r="24" spans="2:10" ht="15.75" customHeight="1">
      <c r="B24" s="15"/>
      <c r="C24" s="13"/>
      <c r="D24" s="13"/>
      <c r="E24" s="13"/>
      <c r="F24" s="32"/>
      <c r="G24" s="32"/>
      <c r="H24" s="34"/>
      <c r="I24" s="34"/>
      <c r="J24" s="29"/>
    </row>
    <row r="25" spans="2:10" ht="30">
      <c r="B25" s="15"/>
      <c r="C25" s="65" t="s">
        <v>35</v>
      </c>
      <c r="D25" s="80" t="s">
        <v>29</v>
      </c>
      <c r="E25" s="74" t="s">
        <v>18</v>
      </c>
      <c r="F25" s="39" t="s">
        <v>32</v>
      </c>
      <c r="G25" s="39" t="s">
        <v>36</v>
      </c>
      <c r="H25" s="38" t="s">
        <v>16</v>
      </c>
      <c r="I25" s="81" t="s">
        <v>32</v>
      </c>
      <c r="J25" s="29"/>
    </row>
    <row r="26" spans="2:10" ht="15.75" customHeight="1">
      <c r="B26" s="15"/>
      <c r="C26" s="17" t="s">
        <v>30</v>
      </c>
      <c r="D26" s="91">
        <f>D17</f>
        <v>0</v>
      </c>
      <c r="E26" s="75">
        <f>F8</f>
        <v>0</v>
      </c>
      <c r="F26" s="82">
        <f>D26*E26</f>
        <v>0</v>
      </c>
      <c r="G26" s="82">
        <f>E26-$F$29</f>
        <v>0</v>
      </c>
      <c r="H26" s="86">
        <f>G26*G26</f>
        <v>0</v>
      </c>
      <c r="I26" s="85">
        <f>H26*D26</f>
        <v>0</v>
      </c>
      <c r="J26" s="29"/>
    </row>
    <row r="27" spans="2:10" ht="15.75" customHeight="1">
      <c r="B27" s="15"/>
      <c r="C27" s="17" t="s">
        <v>33</v>
      </c>
      <c r="D27" s="91">
        <f>D18</f>
        <v>0</v>
      </c>
      <c r="E27" s="75">
        <f>F9</f>
        <v>0</v>
      </c>
      <c r="F27" s="82">
        <f>D27*E27</f>
        <v>0</v>
      </c>
      <c r="G27" s="82">
        <f>E27-$F$29</f>
        <v>0</v>
      </c>
      <c r="H27" s="86">
        <f>G27*G27</f>
        <v>0</v>
      </c>
      <c r="I27" s="85">
        <f>H27*D27</f>
        <v>0</v>
      </c>
      <c r="J27" s="29"/>
    </row>
    <row r="28" spans="2:10" ht="15.75" customHeight="1">
      <c r="B28" s="15"/>
      <c r="C28" s="17" t="s">
        <v>31</v>
      </c>
      <c r="D28" s="91">
        <f>D19</f>
        <v>0</v>
      </c>
      <c r="E28" s="75">
        <f>F10</f>
        <v>0</v>
      </c>
      <c r="F28" s="84">
        <f>D28*E28</f>
        <v>0</v>
      </c>
      <c r="G28" s="82">
        <f>E28-$F$29</f>
        <v>0</v>
      </c>
      <c r="H28" s="86">
        <f>G28*G28</f>
        <v>0</v>
      </c>
      <c r="I28" s="87">
        <f>H28*D28</f>
        <v>0</v>
      </c>
      <c r="J28" s="29"/>
    </row>
    <row r="29" spans="2:10" ht="15.75" customHeight="1">
      <c r="B29" s="15"/>
      <c r="C29" s="17"/>
      <c r="D29" s="17"/>
      <c r="E29" s="83" t="s">
        <v>37</v>
      </c>
      <c r="F29" s="93">
        <f>F26+F27+F28</f>
        <v>0</v>
      </c>
      <c r="G29" s="44"/>
      <c r="H29" s="67" t="s">
        <v>38</v>
      </c>
      <c r="I29" s="67">
        <f>I26+I27+I28</f>
        <v>0</v>
      </c>
      <c r="J29" s="29"/>
    </row>
    <row r="30" spans="2:10" ht="15.75" customHeight="1">
      <c r="B30" s="15"/>
      <c r="C30" s="17"/>
      <c r="D30" s="17"/>
      <c r="E30" s="13"/>
      <c r="F30" s="32"/>
      <c r="G30" s="32"/>
      <c r="H30" s="34"/>
      <c r="I30" s="34"/>
      <c r="J30" s="29"/>
    </row>
    <row r="31" spans="2:10" ht="15.75" customHeight="1">
      <c r="B31" s="15"/>
      <c r="C31" s="17" t="s">
        <v>17</v>
      </c>
      <c r="D31" s="17"/>
      <c r="E31" s="57">
        <f>SQRT(I29)</f>
        <v>0</v>
      </c>
      <c r="F31" s="32"/>
      <c r="G31" s="32"/>
      <c r="H31" s="34"/>
      <c r="I31" s="34"/>
      <c r="J31" s="29"/>
    </row>
    <row r="32" spans="2:10" ht="15.75" customHeight="1" thickBot="1">
      <c r="B32" s="18"/>
      <c r="C32" s="35"/>
      <c r="D32" s="35"/>
      <c r="E32" s="35"/>
      <c r="F32" s="41"/>
      <c r="G32" s="42"/>
      <c r="H32" s="43"/>
      <c r="I32" s="43"/>
      <c r="J32" s="2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14">
    <pageSetUpPr fitToPage="1"/>
  </sheetPr>
  <dimension ref="B1:J2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6.140625" style="0" customWidth="1"/>
    <col min="5" max="9" width="14.28125" style="0" customWidth="1"/>
    <col min="10" max="10" width="3.140625" style="0" customWidth="1"/>
  </cols>
  <sheetData>
    <row r="1" spans="3:5" ht="18">
      <c r="C1" s="1" t="s">
        <v>69</v>
      </c>
      <c r="D1" s="1"/>
      <c r="E1" s="1"/>
    </row>
    <row r="2" spans="3:5" ht="15.75" customHeight="1">
      <c r="C2" s="2" t="s">
        <v>5</v>
      </c>
      <c r="D2" s="2"/>
      <c r="E2" s="2"/>
    </row>
    <row r="3" ht="15.75" customHeight="1"/>
    <row r="4" spans="3:9" ht="15.75" customHeight="1">
      <c r="C4" s="3" t="s">
        <v>0</v>
      </c>
      <c r="D4" s="3"/>
      <c r="E4" s="3"/>
      <c r="F4" s="2"/>
      <c r="G4" s="2"/>
      <c r="H4" s="2"/>
      <c r="I4" s="2"/>
    </row>
    <row r="5" spans="3:9" ht="15.75" customHeight="1" thickBot="1">
      <c r="C5" s="22"/>
      <c r="D5" s="22"/>
      <c r="E5" s="22"/>
      <c r="F5" s="23"/>
      <c r="G5" s="2"/>
      <c r="H5" s="2"/>
      <c r="I5" s="2"/>
    </row>
    <row r="6" spans="2:10" ht="15.75" customHeight="1">
      <c r="B6" s="4"/>
      <c r="C6" s="25"/>
      <c r="D6" s="25"/>
      <c r="E6" s="25"/>
      <c r="F6" s="26"/>
      <c r="G6" s="26"/>
      <c r="H6" s="6"/>
      <c r="I6" s="36"/>
      <c r="J6" s="36"/>
    </row>
    <row r="7" spans="2:10" ht="15.75" customHeight="1">
      <c r="B7" s="7"/>
      <c r="C7" s="64" t="s">
        <v>28</v>
      </c>
      <c r="D7" s="76" t="s">
        <v>29</v>
      </c>
      <c r="E7" s="76" t="s">
        <v>34</v>
      </c>
      <c r="F7" s="79" t="s">
        <v>35</v>
      </c>
      <c r="G7" s="79" t="s">
        <v>39</v>
      </c>
      <c r="H7" s="30"/>
      <c r="I7" s="37"/>
      <c r="J7" s="37"/>
    </row>
    <row r="8" spans="2:10" ht="15.75" customHeight="1">
      <c r="B8" s="7"/>
      <c r="C8" s="73" t="s">
        <v>31</v>
      </c>
      <c r="D8" s="78"/>
      <c r="E8" s="78"/>
      <c r="F8" s="78"/>
      <c r="G8" s="78"/>
      <c r="H8" s="30"/>
      <c r="I8" s="37"/>
      <c r="J8" s="37"/>
    </row>
    <row r="9" spans="2:10" ht="15.75" customHeight="1">
      <c r="B9" s="7"/>
      <c r="C9" s="73" t="s">
        <v>42</v>
      </c>
      <c r="D9" s="78"/>
      <c r="E9" s="78"/>
      <c r="F9" s="78"/>
      <c r="G9" s="78"/>
      <c r="H9" s="30"/>
      <c r="I9" s="37"/>
      <c r="J9" s="37"/>
    </row>
    <row r="10" spans="2:10" ht="15.75" customHeight="1">
      <c r="B10" s="7"/>
      <c r="C10" s="73" t="s">
        <v>43</v>
      </c>
      <c r="D10" s="78"/>
      <c r="E10" s="78"/>
      <c r="F10" s="78"/>
      <c r="G10" s="78"/>
      <c r="H10" s="30"/>
      <c r="I10" s="37"/>
      <c r="J10" s="37"/>
    </row>
    <row r="11" spans="2:10" ht="15.75" customHeight="1">
      <c r="B11" s="7"/>
      <c r="C11" s="73" t="s">
        <v>44</v>
      </c>
      <c r="D11" s="78"/>
      <c r="E11" s="78"/>
      <c r="F11" s="78"/>
      <c r="G11" s="78"/>
      <c r="H11" s="30"/>
      <c r="I11" s="37"/>
      <c r="J11" s="37"/>
    </row>
    <row r="12" spans="2:10" ht="15.75" customHeight="1">
      <c r="B12" s="7"/>
      <c r="C12" s="73"/>
      <c r="D12" s="77"/>
      <c r="E12" s="78"/>
      <c r="F12" s="78"/>
      <c r="G12" s="78"/>
      <c r="H12" s="30"/>
      <c r="I12" s="37"/>
      <c r="J12" s="37"/>
    </row>
    <row r="13" spans="2:10" ht="15.75" customHeight="1">
      <c r="B13" s="7"/>
      <c r="C13" s="73" t="s">
        <v>40</v>
      </c>
      <c r="D13" s="77"/>
      <c r="E13" s="78"/>
      <c r="F13" s="78"/>
      <c r="G13" s="78"/>
      <c r="H13" s="30"/>
      <c r="I13" s="37"/>
      <c r="J13" s="37"/>
    </row>
    <row r="14" spans="2:10" ht="15.75" customHeight="1" thickBot="1">
      <c r="B14" s="9"/>
      <c r="C14" s="10"/>
      <c r="D14" s="10"/>
      <c r="E14" s="10"/>
      <c r="F14" s="10"/>
      <c r="G14" s="10"/>
      <c r="H14" s="11"/>
      <c r="I14" s="36"/>
      <c r="J14" s="36"/>
    </row>
    <row r="15" spans="3:9" ht="15.75" customHeight="1">
      <c r="C15" s="2"/>
      <c r="D15" s="2"/>
      <c r="E15" s="2"/>
      <c r="F15" s="2"/>
      <c r="G15" s="2"/>
      <c r="H15" s="2"/>
      <c r="I15" s="2"/>
    </row>
    <row r="16" spans="3:9" ht="15.75" customHeight="1">
      <c r="C16" s="3" t="s">
        <v>1</v>
      </c>
      <c r="D16" s="3"/>
      <c r="E16" s="3"/>
      <c r="F16" s="2"/>
      <c r="G16" s="2"/>
      <c r="H16" s="2"/>
      <c r="I16" s="2"/>
    </row>
    <row r="17" spans="3:9" ht="15.75" customHeight="1" thickBot="1">
      <c r="C17" s="22"/>
      <c r="D17" s="22"/>
      <c r="E17" s="22"/>
      <c r="F17" s="2"/>
      <c r="G17" s="2"/>
      <c r="H17" s="2"/>
      <c r="I17" s="2"/>
    </row>
    <row r="18" spans="2:10" ht="15.75" customHeight="1">
      <c r="B18" s="12"/>
      <c r="C18" s="14"/>
      <c r="D18" s="14"/>
      <c r="E18" s="14"/>
      <c r="F18" s="31"/>
      <c r="G18" s="31"/>
      <c r="H18" s="33"/>
      <c r="I18" s="33"/>
      <c r="J18" s="28"/>
    </row>
    <row r="19" spans="2:10" ht="30">
      <c r="B19" s="15"/>
      <c r="C19" s="65" t="s">
        <v>34</v>
      </c>
      <c r="D19" s="80" t="s">
        <v>29</v>
      </c>
      <c r="E19" s="66" t="s">
        <v>41</v>
      </c>
      <c r="F19" s="70" t="s">
        <v>32</v>
      </c>
      <c r="G19" s="39" t="s">
        <v>36</v>
      </c>
      <c r="H19" s="38" t="s">
        <v>16</v>
      </c>
      <c r="I19" s="81" t="s">
        <v>32</v>
      </c>
      <c r="J19" s="29"/>
    </row>
    <row r="20" spans="2:10" ht="15.75" customHeight="1">
      <c r="B20" s="15"/>
      <c r="C20" s="17" t="s">
        <v>31</v>
      </c>
      <c r="D20" s="91">
        <f>D8</f>
        <v>0</v>
      </c>
      <c r="E20" s="92">
        <f>(E13*E8)+(F8*F13)+(G8*G13)</f>
        <v>0</v>
      </c>
      <c r="F20" s="82">
        <f>D20*E20</f>
        <v>0</v>
      </c>
      <c r="G20" s="82">
        <f>E20-$F$24</f>
        <v>0</v>
      </c>
      <c r="H20" s="86">
        <f>G20*G20</f>
        <v>0</v>
      </c>
      <c r="I20" s="85">
        <f>H20*D20</f>
        <v>0</v>
      </c>
      <c r="J20" s="29"/>
    </row>
    <row r="21" spans="2:10" ht="15.75" customHeight="1">
      <c r="B21" s="15"/>
      <c r="C21" s="17" t="s">
        <v>42</v>
      </c>
      <c r="D21" s="91">
        <f>D9</f>
        <v>0</v>
      </c>
      <c r="E21" s="92">
        <f>(E9*E13)+(F9*F13)+(G9*G13)</f>
        <v>0</v>
      </c>
      <c r="F21" s="82">
        <f>D21*E21</f>
        <v>0</v>
      </c>
      <c r="G21" s="82">
        <f>E21-$F$24</f>
        <v>0</v>
      </c>
      <c r="H21" s="86">
        <f>G21*G21</f>
        <v>0</v>
      </c>
      <c r="I21" s="85">
        <f>H21*D21</f>
        <v>0</v>
      </c>
      <c r="J21" s="29"/>
    </row>
    <row r="22" spans="2:10" ht="15.75" customHeight="1">
      <c r="B22" s="15"/>
      <c r="C22" s="17" t="s">
        <v>45</v>
      </c>
      <c r="D22" s="91">
        <f>D10</f>
        <v>0</v>
      </c>
      <c r="E22" s="92">
        <f>(E10*E13)+(F10*F13)+(G10*G13)</f>
        <v>0</v>
      </c>
      <c r="F22" s="82">
        <f>D22*E22</f>
        <v>0</v>
      </c>
      <c r="G22" s="82">
        <f>E22-$F$24</f>
        <v>0</v>
      </c>
      <c r="H22" s="86">
        <f>G22*G22</f>
        <v>0</v>
      </c>
      <c r="I22" s="85">
        <f>H22*D22</f>
        <v>0</v>
      </c>
      <c r="J22" s="29"/>
    </row>
    <row r="23" spans="2:10" ht="15.75" customHeight="1">
      <c r="B23" s="15"/>
      <c r="C23" s="17" t="s">
        <v>44</v>
      </c>
      <c r="D23" s="91">
        <f>D11</f>
        <v>0</v>
      </c>
      <c r="E23" s="92">
        <f>(E11*E13)+(F11*F13)+(G11*G13)</f>
        <v>0</v>
      </c>
      <c r="F23" s="84">
        <f>D23*E23</f>
        <v>0</v>
      </c>
      <c r="G23" s="82">
        <f>E23-$F$24</f>
        <v>0</v>
      </c>
      <c r="H23" s="86">
        <f>G23*G23</f>
        <v>0</v>
      </c>
      <c r="I23" s="87">
        <f>H23*D23</f>
        <v>0</v>
      </c>
      <c r="J23" s="29"/>
    </row>
    <row r="24" spans="2:10" ht="15.75" customHeight="1">
      <c r="B24" s="15"/>
      <c r="C24" s="17"/>
      <c r="D24" s="17"/>
      <c r="E24" s="83" t="s">
        <v>37</v>
      </c>
      <c r="F24" s="93">
        <f>F20+F21+F22+F23</f>
        <v>0</v>
      </c>
      <c r="G24" s="44"/>
      <c r="H24" s="89" t="s">
        <v>38</v>
      </c>
      <c r="I24" s="90">
        <f>I20+I21+I22+I23</f>
        <v>0</v>
      </c>
      <c r="J24" s="29"/>
    </row>
    <row r="25" spans="2:10" ht="15.75" customHeight="1">
      <c r="B25" s="15"/>
      <c r="C25" s="17"/>
      <c r="D25" s="17"/>
      <c r="E25" s="13"/>
      <c r="F25" s="32"/>
      <c r="G25" s="32"/>
      <c r="H25" s="34"/>
      <c r="I25" s="34"/>
      <c r="J25" s="29"/>
    </row>
    <row r="26" spans="2:10" ht="15.75" customHeight="1">
      <c r="B26" s="15"/>
      <c r="C26" s="17" t="s">
        <v>17</v>
      </c>
      <c r="D26" s="17"/>
      <c r="E26" s="57">
        <f>SQRT(I24)</f>
        <v>0</v>
      </c>
      <c r="F26" s="32"/>
      <c r="G26" s="32"/>
      <c r="H26" s="34"/>
      <c r="I26" s="34"/>
      <c r="J26" s="29"/>
    </row>
    <row r="27" spans="2:10" ht="15.75" customHeight="1" thickBot="1">
      <c r="B27" s="18"/>
      <c r="C27" s="35"/>
      <c r="D27" s="35"/>
      <c r="E27" s="35"/>
      <c r="F27" s="41"/>
      <c r="G27" s="42"/>
      <c r="H27" s="43"/>
      <c r="I27" s="43"/>
      <c r="J27" s="2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printOptions/>
  <pageMargins left="0.75" right="0.75" top="1" bottom="1" header="0.5" footer="0.5"/>
  <pageSetup fitToHeight="1" fitToWidth="1" horizontalDpi="300" verticalDpi="3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B1:H39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0.28125" style="0" bestFit="1" customWidth="1"/>
    <col min="4" max="4" width="5.28125" style="0" customWidth="1"/>
    <col min="5" max="5" width="11.57421875" style="0" bestFit="1" customWidth="1"/>
    <col min="6" max="6" width="3.140625" style="0" customWidth="1"/>
    <col min="7" max="7" width="10.140625" style="0" customWidth="1"/>
    <col min="8" max="8" width="11.57421875" style="0" customWidth="1"/>
    <col min="9" max="9" width="3.140625" style="0" customWidth="1"/>
  </cols>
  <sheetData>
    <row r="1" ht="18">
      <c r="C1" s="1" t="s">
        <v>69</v>
      </c>
    </row>
    <row r="2" ht="15">
      <c r="C2" s="2" t="s">
        <v>15</v>
      </c>
    </row>
    <row r="4" spans="3:8" ht="15">
      <c r="C4" s="3" t="s">
        <v>0</v>
      </c>
      <c r="D4" s="2"/>
      <c r="E4" s="2"/>
      <c r="F4" s="2"/>
      <c r="G4" s="2"/>
      <c r="H4" s="2"/>
    </row>
    <row r="5" spans="3:8" ht="15.75" thickBot="1">
      <c r="C5" s="22"/>
      <c r="D5" s="23"/>
      <c r="E5" s="2"/>
      <c r="F5" s="2"/>
      <c r="G5" s="2"/>
      <c r="H5" s="2"/>
    </row>
    <row r="6" spans="2:8" ht="15">
      <c r="B6" s="4"/>
      <c r="C6" s="25"/>
      <c r="D6" s="26"/>
      <c r="E6" s="26"/>
      <c r="F6" s="6"/>
      <c r="G6" s="2"/>
      <c r="H6" s="2"/>
    </row>
    <row r="7" spans="2:8" ht="15">
      <c r="B7" s="7"/>
      <c r="C7" s="5" t="s">
        <v>48</v>
      </c>
      <c r="D7" s="24"/>
      <c r="E7" s="63"/>
      <c r="F7" s="27"/>
      <c r="G7" s="2"/>
      <c r="H7" s="2"/>
    </row>
    <row r="8" spans="2:8" ht="15">
      <c r="B8" s="7"/>
      <c r="C8" s="5" t="s">
        <v>50</v>
      </c>
      <c r="D8" s="24"/>
      <c r="E8" s="59"/>
      <c r="F8" s="27"/>
      <c r="G8" s="2"/>
      <c r="H8" s="2"/>
    </row>
    <row r="9" spans="2:8" ht="15">
      <c r="B9" s="7"/>
      <c r="C9" s="5" t="s">
        <v>47</v>
      </c>
      <c r="D9" s="24"/>
      <c r="E9" s="63"/>
      <c r="F9" s="27"/>
      <c r="G9" s="2"/>
      <c r="H9" s="2"/>
    </row>
    <row r="10" spans="2:8" ht="15">
      <c r="B10" s="7"/>
      <c r="C10" s="5"/>
      <c r="D10" s="24"/>
      <c r="E10" s="63"/>
      <c r="F10" s="27"/>
      <c r="G10" s="2"/>
      <c r="H10" s="2"/>
    </row>
    <row r="11" spans="2:8" ht="15">
      <c r="B11" s="88" t="s">
        <v>6</v>
      </c>
      <c r="C11" s="5" t="s">
        <v>51</v>
      </c>
      <c r="D11" s="24"/>
      <c r="E11" s="63"/>
      <c r="F11" s="27"/>
      <c r="G11" s="2"/>
      <c r="H11" s="2"/>
    </row>
    <row r="12" spans="2:8" ht="15">
      <c r="B12" s="88" t="s">
        <v>7</v>
      </c>
      <c r="C12" s="5" t="s">
        <v>52</v>
      </c>
      <c r="D12" s="24"/>
      <c r="E12" s="59"/>
      <c r="F12" s="27"/>
      <c r="G12" s="2"/>
      <c r="H12" s="2"/>
    </row>
    <row r="13" spans="2:8" ht="15">
      <c r="B13" s="88" t="s">
        <v>53</v>
      </c>
      <c r="C13" s="5" t="s">
        <v>19</v>
      </c>
      <c r="D13" s="24"/>
      <c r="E13" s="63"/>
      <c r="F13" s="27"/>
      <c r="G13" s="2"/>
      <c r="H13" s="2"/>
    </row>
    <row r="14" spans="2:8" ht="15">
      <c r="B14" s="88" t="s">
        <v>8</v>
      </c>
      <c r="C14" s="5" t="s">
        <v>52</v>
      </c>
      <c r="D14" s="24"/>
      <c r="E14" s="59"/>
      <c r="F14" s="27"/>
      <c r="G14" s="2"/>
      <c r="H14" s="2"/>
    </row>
    <row r="15" spans="2:8" ht="15.75" thickBot="1">
      <c r="B15" s="95"/>
      <c r="C15" s="10"/>
      <c r="D15" s="10"/>
      <c r="E15" s="10"/>
      <c r="F15" s="11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3" t="s">
        <v>1</v>
      </c>
      <c r="D17" s="2"/>
      <c r="E17" s="2"/>
      <c r="F17" s="2"/>
      <c r="G17" s="2"/>
      <c r="H17" s="2"/>
    </row>
    <row r="18" spans="3:8" ht="15.75" thickBot="1">
      <c r="C18" s="22"/>
      <c r="D18" s="2"/>
      <c r="E18" s="2"/>
      <c r="F18" s="2"/>
      <c r="G18" s="2"/>
      <c r="H18" s="2"/>
    </row>
    <row r="19" spans="2:6" ht="15">
      <c r="B19" s="96"/>
      <c r="C19" s="14"/>
      <c r="D19" s="14"/>
      <c r="E19" s="14"/>
      <c r="F19" s="28"/>
    </row>
    <row r="20" spans="2:6" ht="15.75">
      <c r="B20" s="62" t="s">
        <v>6</v>
      </c>
      <c r="C20" s="13" t="s">
        <v>19</v>
      </c>
      <c r="D20" s="60" t="s">
        <v>2</v>
      </c>
      <c r="E20" s="57">
        <f>(E7*E11)+((1-E11)*E9)</f>
        <v>0</v>
      </c>
      <c r="F20" s="29"/>
    </row>
    <row r="21" spans="2:6" ht="15">
      <c r="B21" s="62"/>
      <c r="C21" s="13"/>
      <c r="D21" s="40"/>
      <c r="E21" s="13"/>
      <c r="F21" s="29"/>
    </row>
    <row r="22" spans="2:6" ht="15.75">
      <c r="B22" s="62" t="s">
        <v>7</v>
      </c>
      <c r="C22" s="13" t="s">
        <v>51</v>
      </c>
      <c r="D22" s="60" t="s">
        <v>2</v>
      </c>
      <c r="E22" s="69" t="e">
        <f>E12/E8</f>
        <v>#DIV/0!</v>
      </c>
      <c r="F22" s="29"/>
    </row>
    <row r="23" spans="2:6" ht="15">
      <c r="B23" s="62"/>
      <c r="C23" s="13"/>
      <c r="D23" s="40"/>
      <c r="E23" s="13"/>
      <c r="F23" s="29"/>
    </row>
    <row r="24" spans="2:6" ht="15.75">
      <c r="B24" s="62"/>
      <c r="C24" s="13" t="s">
        <v>46</v>
      </c>
      <c r="D24" s="60" t="s">
        <v>2</v>
      </c>
      <c r="E24" s="69" t="e">
        <f>1-E22</f>
        <v>#DIV/0!</v>
      </c>
      <c r="F24" s="29"/>
    </row>
    <row r="25" spans="2:6" ht="15">
      <c r="B25" s="62"/>
      <c r="C25" s="13"/>
      <c r="D25" s="40"/>
      <c r="E25" s="13"/>
      <c r="F25" s="29"/>
    </row>
    <row r="26" spans="2:6" ht="15">
      <c r="B26" s="62" t="s">
        <v>53</v>
      </c>
      <c r="C26" s="13" t="s">
        <v>51</v>
      </c>
      <c r="D26" s="60" t="s">
        <v>2</v>
      </c>
      <c r="E26" s="68" t="e">
        <f>(E13-E9)/(E7-E9)</f>
        <v>#DIV/0!</v>
      </c>
      <c r="F26" s="29"/>
    </row>
    <row r="27" spans="2:6" ht="15">
      <c r="B27" s="62"/>
      <c r="C27" s="13"/>
      <c r="D27" s="40"/>
      <c r="E27" s="13"/>
      <c r="F27" s="29"/>
    </row>
    <row r="28" spans="2:6" ht="15.75">
      <c r="B28" s="62"/>
      <c r="C28" s="13" t="s">
        <v>52</v>
      </c>
      <c r="D28" s="60" t="s">
        <v>2</v>
      </c>
      <c r="E28" s="94" t="e">
        <f>E8*E26</f>
        <v>#DIV/0!</v>
      </c>
      <c r="F28" s="29"/>
    </row>
    <row r="29" spans="2:6" ht="15">
      <c r="B29" s="62"/>
      <c r="C29" s="13"/>
      <c r="D29" s="13"/>
      <c r="E29" s="13"/>
      <c r="F29" s="29"/>
    </row>
    <row r="30" spans="2:6" ht="15.75">
      <c r="B30" s="62" t="s">
        <v>7</v>
      </c>
      <c r="C30" s="13" t="s">
        <v>51</v>
      </c>
      <c r="D30" s="60" t="s">
        <v>2</v>
      </c>
      <c r="E30" s="57" t="e">
        <f>E14/E8</f>
        <v>#DIV/0!</v>
      </c>
      <c r="F30" s="29"/>
    </row>
    <row r="31" spans="2:6" ht="15.75">
      <c r="B31" s="62"/>
      <c r="C31" s="13"/>
      <c r="D31" s="60"/>
      <c r="E31" s="98"/>
      <c r="F31" s="29"/>
    </row>
    <row r="32" spans="2:6" ht="15.75">
      <c r="B32" s="62"/>
      <c r="C32" s="13" t="s">
        <v>46</v>
      </c>
      <c r="D32" s="60" t="s">
        <v>2</v>
      </c>
      <c r="E32" s="57" t="e">
        <f>1-E30</f>
        <v>#DIV/0!</v>
      </c>
      <c r="F32" s="29"/>
    </row>
    <row r="33" spans="2:6" ht="15.75">
      <c r="B33" s="62"/>
      <c r="C33" s="13"/>
      <c r="D33" s="60"/>
      <c r="E33" s="98"/>
      <c r="F33" s="29"/>
    </row>
    <row r="34" spans="2:6" ht="15">
      <c r="B34" s="62"/>
      <c r="C34" s="13" t="s">
        <v>62</v>
      </c>
      <c r="D34" s="60"/>
      <c r="E34" s="58" t="e">
        <f>E30</f>
        <v>#DIV/0!</v>
      </c>
      <c r="F34" s="29"/>
    </row>
    <row r="35" spans="2:6" ht="15">
      <c r="B35" s="62"/>
      <c r="C35" s="13" t="s">
        <v>66</v>
      </c>
      <c r="D35" s="60"/>
      <c r="E35" s="58" t="e">
        <f>E32</f>
        <v>#DIV/0!</v>
      </c>
      <c r="F35" s="29"/>
    </row>
    <row r="36" spans="2:6" ht="15.75">
      <c r="B36" s="62"/>
      <c r="C36" s="13" t="s">
        <v>65</v>
      </c>
      <c r="D36" s="60"/>
      <c r="E36" s="98"/>
      <c r="F36" s="29"/>
    </row>
    <row r="37" spans="2:6" ht="15.75">
      <c r="B37" s="62"/>
      <c r="C37" s="13" t="s">
        <v>64</v>
      </c>
      <c r="D37" s="60"/>
      <c r="E37" s="98"/>
      <c r="F37" s="29"/>
    </row>
    <row r="38" spans="2:6" ht="15.75">
      <c r="B38" s="62"/>
      <c r="C38" s="13" t="s">
        <v>63</v>
      </c>
      <c r="D38" s="60"/>
      <c r="E38" s="98"/>
      <c r="F38" s="29"/>
    </row>
    <row r="39" spans="2:6" ht="15.75" thickBot="1">
      <c r="B39" s="97"/>
      <c r="C39" s="19"/>
      <c r="D39" s="19"/>
      <c r="E39" s="19"/>
      <c r="F39" s="20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B1:G34"/>
  <sheetViews>
    <sheetView workbookViewId="0" topLeftCell="A13">
      <selection activeCell="C2" sqref="C2"/>
    </sheetView>
  </sheetViews>
  <sheetFormatPr defaultColWidth="9.140625" defaultRowHeight="12.75"/>
  <cols>
    <col min="2" max="2" width="3.140625" style="0" customWidth="1"/>
    <col min="3" max="3" width="20.28125" style="0" bestFit="1" customWidth="1"/>
    <col min="4" max="4" width="15.140625" style="0" bestFit="1" customWidth="1"/>
    <col min="5" max="5" width="3.140625" style="0" customWidth="1"/>
    <col min="6" max="6" width="10.140625" style="0" customWidth="1"/>
    <col min="7" max="7" width="11.57421875" style="0" customWidth="1"/>
    <col min="8" max="8" width="3.140625" style="0" customWidth="1"/>
  </cols>
  <sheetData>
    <row r="1" ht="18">
      <c r="C1" s="1" t="s">
        <v>69</v>
      </c>
    </row>
    <row r="2" ht="15.75" customHeight="1">
      <c r="C2" s="2" t="s">
        <v>9</v>
      </c>
    </row>
    <row r="3" ht="15.75" customHeight="1"/>
    <row r="4" spans="3:7" ht="15.75" customHeight="1">
      <c r="C4" s="3" t="s">
        <v>0</v>
      </c>
      <c r="D4" s="2"/>
      <c r="E4" s="2"/>
      <c r="F4" s="2"/>
      <c r="G4" s="2"/>
    </row>
    <row r="5" spans="3:7" ht="15.75" customHeight="1" thickBot="1">
      <c r="C5" s="22"/>
      <c r="D5" s="2"/>
      <c r="E5" s="2"/>
      <c r="F5" s="2"/>
      <c r="G5" s="2"/>
    </row>
    <row r="6" spans="2:7" ht="15.75" customHeight="1">
      <c r="B6" s="4"/>
      <c r="C6" s="25"/>
      <c r="D6" s="26"/>
      <c r="E6" s="6"/>
      <c r="F6" s="2"/>
      <c r="G6" s="2"/>
    </row>
    <row r="7" spans="2:7" ht="15.75" customHeight="1">
      <c r="B7" s="7"/>
      <c r="C7" s="5" t="s">
        <v>54</v>
      </c>
      <c r="D7" s="59"/>
      <c r="E7" s="27"/>
      <c r="F7" s="2"/>
      <c r="G7" s="2"/>
    </row>
    <row r="8" spans="2:7" ht="15.75" customHeight="1">
      <c r="B8" s="7"/>
      <c r="C8" s="5" t="s">
        <v>21</v>
      </c>
      <c r="D8" s="63"/>
      <c r="E8" s="27"/>
      <c r="F8" s="2"/>
      <c r="G8" s="2"/>
    </row>
    <row r="9" spans="2:7" ht="15.75" customHeight="1">
      <c r="B9" s="7"/>
      <c r="C9" s="5" t="s">
        <v>55</v>
      </c>
      <c r="D9" s="59"/>
      <c r="E9" s="27"/>
      <c r="F9" s="2"/>
      <c r="G9" s="2"/>
    </row>
    <row r="10" spans="2:7" ht="15.75" customHeight="1">
      <c r="B10" s="7"/>
      <c r="C10" s="5" t="s">
        <v>22</v>
      </c>
      <c r="D10" s="63"/>
      <c r="E10" s="27"/>
      <c r="F10" s="2"/>
      <c r="G10" s="2"/>
    </row>
    <row r="11" spans="2:7" ht="15.75" customHeight="1">
      <c r="B11" s="88"/>
      <c r="C11" s="5" t="s">
        <v>56</v>
      </c>
      <c r="D11" s="63"/>
      <c r="E11" s="27"/>
      <c r="F11" s="2"/>
      <c r="G11" s="2"/>
    </row>
    <row r="12" spans="2:7" ht="15.75" customHeight="1">
      <c r="B12" s="88"/>
      <c r="C12" s="5" t="s">
        <v>49</v>
      </c>
      <c r="D12" s="63"/>
      <c r="E12" s="27"/>
      <c r="F12" s="2"/>
      <c r="G12" s="2"/>
    </row>
    <row r="13" spans="2:7" ht="15.75" customHeight="1" thickBot="1">
      <c r="B13" s="95"/>
      <c r="C13" s="10"/>
      <c r="D13" s="10"/>
      <c r="E13" s="11"/>
      <c r="F13" s="2"/>
      <c r="G13" s="2"/>
    </row>
    <row r="14" spans="3:7" ht="15.75" customHeight="1">
      <c r="C14" s="2"/>
      <c r="D14" s="2"/>
      <c r="E14" s="2"/>
      <c r="F14" s="2"/>
      <c r="G14" s="2"/>
    </row>
    <row r="15" spans="3:7" ht="15.75" customHeight="1">
      <c r="C15" s="3" t="s">
        <v>1</v>
      </c>
      <c r="D15" s="2"/>
      <c r="E15" s="2"/>
      <c r="F15" s="2"/>
      <c r="G15" s="2"/>
    </row>
    <row r="16" spans="3:7" ht="15.75" customHeight="1" thickBot="1">
      <c r="C16" s="22"/>
      <c r="D16" s="2"/>
      <c r="E16" s="2"/>
      <c r="F16" s="2"/>
      <c r="G16" s="2"/>
    </row>
    <row r="17" spans="2:5" ht="15.75" customHeight="1">
      <c r="B17" s="96"/>
      <c r="C17" s="14"/>
      <c r="D17" s="14"/>
      <c r="E17" s="28"/>
    </row>
    <row r="18" spans="2:5" ht="15.75" customHeight="1">
      <c r="B18" s="62"/>
      <c r="C18" s="13" t="s">
        <v>57</v>
      </c>
      <c r="D18" s="68">
        <f>D12/1</f>
        <v>0</v>
      </c>
      <c r="E18" s="29"/>
    </row>
    <row r="19" spans="2:5" ht="15.75" customHeight="1">
      <c r="B19" s="62"/>
      <c r="C19" s="13"/>
      <c r="D19" s="100"/>
      <c r="E19" s="29"/>
    </row>
    <row r="20" spans="2:5" ht="15.75" customHeight="1">
      <c r="B20" s="62"/>
      <c r="C20" s="99" t="s">
        <v>58</v>
      </c>
      <c r="D20" s="101"/>
      <c r="E20" s="29"/>
    </row>
    <row r="21" spans="2:5" ht="15.75" customHeight="1">
      <c r="B21" s="62"/>
      <c r="C21" s="13"/>
      <c r="D21" s="68"/>
      <c r="E21" s="29"/>
    </row>
    <row r="22" spans="2:5" ht="15.75" customHeight="1">
      <c r="B22" s="62"/>
      <c r="C22" s="13" t="s">
        <v>59</v>
      </c>
      <c r="D22" s="68" t="e">
        <f>(D8-D11)/D7</f>
        <v>#DIV/0!</v>
      </c>
      <c r="E22" s="29"/>
    </row>
    <row r="23" spans="2:5" ht="15.75" customHeight="1">
      <c r="B23" s="62"/>
      <c r="C23" s="13"/>
      <c r="D23" s="68"/>
      <c r="E23" s="29"/>
    </row>
    <row r="24" spans="2:5" ht="15.75" customHeight="1">
      <c r="B24" s="62"/>
      <c r="C24" s="13" t="s">
        <v>60</v>
      </c>
      <c r="D24" s="68" t="e">
        <f>(D10-D11)/D9</f>
        <v>#DIV/0!</v>
      </c>
      <c r="E24" s="29"/>
    </row>
    <row r="25" spans="2:5" ht="15.75" customHeight="1">
      <c r="B25" s="62"/>
      <c r="C25" s="13"/>
      <c r="D25" s="13"/>
      <c r="E25" s="29"/>
    </row>
    <row r="26" spans="2:5" ht="15.75" customHeight="1">
      <c r="B26" s="62"/>
      <c r="C26" s="99" t="s">
        <v>61</v>
      </c>
      <c r="D26" s="58"/>
      <c r="E26" s="29"/>
    </row>
    <row r="27" spans="2:5" ht="15.75" customHeight="1">
      <c r="B27" s="62"/>
      <c r="C27" s="13"/>
      <c r="D27" s="58"/>
      <c r="E27" s="29"/>
    </row>
    <row r="28" spans="2:5" ht="15.75" customHeight="1">
      <c r="B28" s="62"/>
      <c r="C28" s="13" t="s">
        <v>59</v>
      </c>
      <c r="D28" s="58">
        <f>D11+(D7*D12)</f>
        <v>0</v>
      </c>
      <c r="E28" s="29"/>
    </row>
    <row r="29" spans="2:5" ht="15.75" customHeight="1">
      <c r="B29" s="62"/>
      <c r="C29" s="13"/>
      <c r="D29" s="58"/>
      <c r="E29" s="29"/>
    </row>
    <row r="30" spans="2:5" ht="15.75" customHeight="1">
      <c r="B30" s="62"/>
      <c r="C30" s="13" t="s">
        <v>60</v>
      </c>
      <c r="D30" s="58">
        <f>D11+(D12*D9)</f>
        <v>0</v>
      </c>
      <c r="E30" s="29"/>
    </row>
    <row r="31" spans="2:5" ht="15.75" customHeight="1">
      <c r="B31" s="62"/>
      <c r="C31" s="13"/>
      <c r="D31" s="98"/>
      <c r="E31" s="29"/>
    </row>
    <row r="32" spans="2:5" ht="15.75" customHeight="1">
      <c r="B32" s="62"/>
      <c r="C32" s="13" t="s">
        <v>67</v>
      </c>
      <c r="D32" s="58" t="e">
        <f>IF(D22&gt;D18,"undervalued","overvalued")</f>
        <v>#DIV/0!</v>
      </c>
      <c r="E32" s="29"/>
    </row>
    <row r="33" spans="2:5" ht="15.75" customHeight="1">
      <c r="B33" s="62"/>
      <c r="C33" s="13" t="s">
        <v>68</v>
      </c>
      <c r="D33" s="58" t="e">
        <f>IF(D24&gt;D18,"undervalued","overvalued")</f>
        <v>#DIV/0!</v>
      </c>
      <c r="E33" s="29"/>
    </row>
    <row r="34" spans="2:5" ht="15.75" customHeight="1" thickBot="1">
      <c r="B34" s="97"/>
      <c r="C34" s="19"/>
      <c r="D34" s="19"/>
      <c r="E34" s="20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2005-04-25T17:17:17Z</cp:lastPrinted>
  <dcterms:created xsi:type="dcterms:W3CDTF">2002-01-24T03:34:48Z</dcterms:created>
  <dcterms:modified xsi:type="dcterms:W3CDTF">2007-01-18T20:15:47Z</dcterms:modified>
  <cp:category/>
  <cp:version/>
  <cp:contentType/>
  <cp:contentStatus/>
</cp:coreProperties>
</file>