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585" windowHeight="5730" activeTab="0"/>
  </bookViews>
  <sheets>
    <sheet name="P10-04" sheetId="1" r:id="rId1"/>
    <sheet name="Given P10-04" sheetId="2" r:id="rId2"/>
    <sheet name="P10-06" sheetId="3" r:id="rId3"/>
    <sheet name="Given P10-06" sheetId="4" r:id="rId4"/>
    <sheet name="AT10" sheetId="5" r:id="rId5"/>
    <sheet name="Given AT10" sheetId="6" r:id="rId6"/>
  </sheets>
  <definedNames>
    <definedName name="List1">'P10-06'!$N$1:$N$3</definedName>
    <definedName name="_xlnm.Print_Area" localSheetId="4">'AT10'!$A$1:$D$39</definedName>
    <definedName name="_xlnm.Print_Area" localSheetId="0">'P10-04'!$A$1:$B$27</definedName>
    <definedName name="_xlnm.Print_Area" localSheetId="2">'P10-06'!$A$1:$D$62</definedName>
    <definedName name="_xlnm.Print_Titles" localSheetId="2">'P10-06'!$1:$4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9" authorId="0">
      <text>
        <r>
          <rPr>
            <sz val="9"/>
            <rFont val="Tahoma"/>
            <family val="2"/>
          </rPr>
          <t>Enter the appropriate data in the yellow cells.  Your final calculations will be verified. Use the Round function to 2 decimal places in your Margin and ROI calculations.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B9" authorId="0">
      <text>
        <r>
          <rPr>
            <sz val="9"/>
            <rFont val="Tahoma"/>
            <family val="2"/>
          </rPr>
          <t xml:space="preserve">Enter the appropriate data in the yellow cells.  Your entries for Margin, Turnover, and ROI will be verified. 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B15" authorId="0">
      <text>
        <r>
          <rPr>
            <sz val="9"/>
            <rFont val="Tahoma"/>
            <family val="2"/>
          </rPr>
          <t xml:space="preserve">Enter the appropriate data in the yellow cells.  Your entries for Margin, Turnover, and ROI will be verified. </t>
        </r>
      </text>
    </comment>
    <comment ref="B29" authorId="0">
      <text>
        <r>
          <rPr>
            <sz val="9"/>
            <rFont val="Tahoma"/>
            <family val="2"/>
          </rPr>
          <t xml:space="preserve">Enter the appropriate data in the yellow cells.  Your entries for Margin, Turnover, and ROI will be verified. </t>
        </r>
      </text>
    </comment>
    <comment ref="B9" authorId="0">
      <text>
        <r>
          <rPr>
            <sz val="9"/>
            <rFont val="Tahoma"/>
            <family val="2"/>
          </rPr>
          <t xml:space="preserve">Enter the appropriate data in the yellow cells.  Your entries will be verified. </t>
        </r>
      </text>
    </comment>
  </commentList>
</comments>
</file>

<file path=xl/sharedStrings.xml><?xml version="1.0" encoding="utf-8"?>
<sst xmlns="http://schemas.openxmlformats.org/spreadsheetml/2006/main" count="194" uniqueCount="120">
  <si>
    <t>Computations</t>
  </si>
  <si>
    <t>Student Name:</t>
  </si>
  <si>
    <t>Class:</t>
  </si>
  <si>
    <t>JOEL DE PARIS, INC.</t>
  </si>
  <si>
    <t>Balance Sheet</t>
  </si>
  <si>
    <t>Ending</t>
  </si>
  <si>
    <t>Beginning</t>
  </si>
  <si>
    <t>Balance</t>
  </si>
  <si>
    <t>Assets</t>
  </si>
  <si>
    <t>Cash</t>
  </si>
  <si>
    <t>Accounts receivable</t>
  </si>
  <si>
    <t>Inventory</t>
  </si>
  <si>
    <t>Plant and equipment, net</t>
  </si>
  <si>
    <t>Investment in Buisson, S.A.</t>
  </si>
  <si>
    <t>Total assets</t>
  </si>
  <si>
    <t>Liabilities and Stockholders' Equity</t>
  </si>
  <si>
    <t>Accounts payable</t>
  </si>
  <si>
    <t>Long-term debt</t>
  </si>
  <si>
    <t>Stockholders' equity</t>
  </si>
  <si>
    <t>Total liabilities and stockholders' equity</t>
  </si>
  <si>
    <t>Sales</t>
  </si>
  <si>
    <t>Less operating expenses</t>
  </si>
  <si>
    <t>Net operating income</t>
  </si>
  <si>
    <t>Less interest and taxes:</t>
  </si>
  <si>
    <t xml:space="preserve">  Interest expense</t>
  </si>
  <si>
    <t xml:space="preserve">  Tax expense</t>
  </si>
  <si>
    <t>Net income</t>
  </si>
  <si>
    <t>Dividends paid last year</t>
  </si>
  <si>
    <t>Minimum required return</t>
  </si>
  <si>
    <t>Check figure:</t>
  </si>
  <si>
    <t xml:space="preserve">  (1) ROI</t>
  </si>
  <si>
    <t>Income Statement</t>
  </si>
  <si>
    <t>Land (undeveloped)</t>
  </si>
  <si>
    <t>Margin:</t>
  </si>
  <si>
    <t>Turnover:</t>
  </si>
  <si>
    <t>ROI:</t>
  </si>
  <si>
    <t xml:space="preserve">  Margin</t>
  </si>
  <si>
    <t xml:space="preserve">  Turnover</t>
  </si>
  <si>
    <t>Residual Income:</t>
  </si>
  <si>
    <t>HUERRA COMPANY</t>
  </si>
  <si>
    <t>Total</t>
  </si>
  <si>
    <t>Unit</t>
  </si>
  <si>
    <t>Less variable expenses</t>
  </si>
  <si>
    <t>Contribution margin</t>
  </si>
  <si>
    <t>Less fixed expenses</t>
  </si>
  <si>
    <t xml:space="preserve"> 1.  ROI:</t>
  </si>
  <si>
    <t xml:space="preserve">      Net operating income</t>
  </si>
  <si>
    <t>Less income taxes</t>
  </si>
  <si>
    <t xml:space="preserve">      Sales</t>
  </si>
  <si>
    <t xml:space="preserve">      Average operating assets</t>
  </si>
  <si>
    <t xml:space="preserve">         Margin</t>
  </si>
  <si>
    <t xml:space="preserve">         Turnover</t>
  </si>
  <si>
    <t>Income tax rate</t>
  </si>
  <si>
    <t xml:space="preserve">         ROI</t>
  </si>
  <si>
    <t>Average operating expenses</t>
  </si>
  <si>
    <t>2. Average level of inventory reduction</t>
  </si>
  <si>
    <t xml:space="preserve"> 2.  ROI:</t>
  </si>
  <si>
    <t>3. Cost savings</t>
  </si>
  <si>
    <t>4. Machinery and equipment purchase</t>
  </si>
  <si>
    <t xml:space="preserve">    Interest on bonds</t>
  </si>
  <si>
    <t>Change</t>
  </si>
  <si>
    <t xml:space="preserve">    Reduction in production costs</t>
  </si>
  <si>
    <t>Unchanged</t>
  </si>
  <si>
    <t>5. Sales increase</t>
  </si>
  <si>
    <t>Increase</t>
  </si>
  <si>
    <t>6. Inventory written off</t>
  </si>
  <si>
    <t>7. Cash used to repurchase and retire stock</t>
  </si>
  <si>
    <t xml:space="preserve"> 3.  ROI:</t>
  </si>
  <si>
    <t>Check figures:</t>
  </si>
  <si>
    <t xml:space="preserve">  (3) ROI</t>
  </si>
  <si>
    <t xml:space="preserve">  (6) ROI</t>
  </si>
  <si>
    <t>4.  ROI:</t>
  </si>
  <si>
    <t>Decrease</t>
  </si>
  <si>
    <t xml:space="preserve"> 5.  ROI:</t>
  </si>
  <si>
    <t xml:space="preserve"> 6.  ROI:</t>
  </si>
  <si>
    <t xml:space="preserve"> 7.  ROI:</t>
  </si>
  <si>
    <t>BENDIX, INC.</t>
  </si>
  <si>
    <t>Valve Division</t>
  </si>
  <si>
    <t>Expected rate of return</t>
  </si>
  <si>
    <t>Average operating assets</t>
  </si>
  <si>
    <t>Variable costs per valve</t>
  </si>
  <si>
    <t>Fixed costs per year</t>
  </si>
  <si>
    <t xml:space="preserve"> 1.  Number of units to sell</t>
  </si>
  <si>
    <t>Unit capacity</t>
  </si>
  <si>
    <t xml:space="preserve">      Margin</t>
  </si>
  <si>
    <t xml:space="preserve">      Turnover</t>
  </si>
  <si>
    <t>2. Rate of return</t>
  </si>
  <si>
    <t xml:space="preserve">    Increase in sales price</t>
  </si>
  <si>
    <t xml:space="preserve"> 2. and 3.</t>
  </si>
  <si>
    <t xml:space="preserve">    Expected drop in sales</t>
  </si>
  <si>
    <t>Sales Volume</t>
  </si>
  <si>
    <t xml:space="preserve">    Reduction in operating assets</t>
  </si>
  <si>
    <t xml:space="preserve">      Units sold</t>
  </si>
  <si>
    <t>3. Rate of return</t>
  </si>
  <si>
    <t xml:space="preserve">    Decrease in sales price</t>
  </si>
  <si>
    <t xml:space="preserve">    Increase in operating assets</t>
  </si>
  <si>
    <t xml:space="preserve">        Less variable expense</t>
  </si>
  <si>
    <t>4. Normal volume of sales (units)</t>
  </si>
  <si>
    <t xml:space="preserve">        Contribution margin</t>
  </si>
  <si>
    <t xml:space="preserve">    Sales price per valve</t>
  </si>
  <si>
    <t xml:space="preserve">        Less fixed expenses</t>
  </si>
  <si>
    <t xml:space="preserve">    Transfer price</t>
  </si>
  <si>
    <t xml:space="preserve">      Net income</t>
  </si>
  <si>
    <t xml:space="preserve">    Number of units transferred</t>
  </si>
  <si>
    <t xml:space="preserve">      Total assets</t>
  </si>
  <si>
    <t xml:space="preserve">  (1) Margin</t>
  </si>
  <si>
    <t xml:space="preserve">      ROI</t>
  </si>
  <si>
    <t xml:space="preserve">  (4) Total ROI</t>
  </si>
  <si>
    <t>4.</t>
  </si>
  <si>
    <t>Present</t>
  </si>
  <si>
    <t>New</t>
  </si>
  <si>
    <t>Problem 10-04</t>
  </si>
  <si>
    <t>Problem 10-06</t>
  </si>
  <si>
    <t>Problem AT10</t>
  </si>
  <si>
    <t>Given Data P10-04:</t>
  </si>
  <si>
    <t>Given Data P10-06:</t>
  </si>
  <si>
    <t>Given Data AT10:</t>
  </si>
  <si>
    <t>Selling price per valve</t>
  </si>
  <si>
    <t xml:space="preserve">  ROI</t>
  </si>
  <si>
    <t xml:space="preserve">  Residual income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</si>
</sst>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_);[Red]\(&quot;$&quot;#,##0.0\)"/>
    <numFmt numFmtId="167" formatCode="#,##0.0_);[Red]\(#,##0.0\)"/>
    <numFmt numFmtId="168" formatCode="&quot;$&quot;#,##0.000_);\(&quot;$&quot;#,##0.000\)"/>
    <numFmt numFmtId="169" formatCode="0.0000%"/>
    <numFmt numFmtId="170" formatCode="&quot;$&quot;#,##0.00000_);\(&quot;$&quot;#,##0.00000\)"/>
    <numFmt numFmtId="171" formatCode="#,##0.00000_);\(#,##0.00000\)"/>
    <numFmt numFmtId="172" formatCode="&quot;$&quot;#,##0.0000_);\(&quot;$&quot;#,##0.0000\)"/>
    <numFmt numFmtId="173" formatCode="#,##0.0000_);\(#,##0.0000\)"/>
    <numFmt numFmtId="174" formatCode="&quot;$&quot;#,##0.000_);[Red]\(&quot;$&quot;#,##0.000\)"/>
    <numFmt numFmtId="175" formatCode="&quot;$&quot;#,##0.0000_);[Red]\(&quot;$&quot;#,##0.0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 style="thin"/>
      <bottom style="double"/>
    </border>
    <border>
      <left style="hair">
        <color indexed="44"/>
      </left>
      <right style="hair">
        <color indexed="44"/>
      </right>
      <top style="double"/>
      <bottom style="double"/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4" fillId="0" borderId="0" xfId="0" applyFont="1" applyAlignment="1">
      <alignment horizontal="centerContinuous"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8" fontId="4" fillId="0" borderId="0" xfId="15" applyNumberFormat="1" applyFont="1" applyAlignment="1" applyProtection="1">
      <alignment/>
      <protection/>
    </xf>
    <xf numFmtId="6" fontId="4" fillId="0" borderId="0" xfId="17" applyNumberFormat="1" applyFont="1" applyAlignment="1" applyProtection="1">
      <alignment/>
      <protection/>
    </xf>
    <xf numFmtId="9" fontId="4" fillId="0" borderId="0" xfId="20" applyFont="1" applyAlignment="1" applyProtection="1">
      <alignment/>
      <protection/>
    </xf>
    <xf numFmtId="38" fontId="4" fillId="0" borderId="0" xfId="15" applyNumberFormat="1" applyFont="1" applyAlignment="1" applyProtection="1">
      <alignment horizontal="centerContinuous"/>
      <protection/>
    </xf>
    <xf numFmtId="6" fontId="4" fillId="0" borderId="0" xfId="17" applyNumberFormat="1" applyFont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6" fontId="4" fillId="2" borderId="0" xfId="17" applyNumberFormat="1" applyFont="1" applyFill="1" applyAlignment="1">
      <alignment/>
    </xf>
    <xf numFmtId="38" fontId="4" fillId="2" borderId="0" xfId="15" applyNumberFormat="1" applyFont="1" applyFill="1" applyAlignment="1">
      <alignment/>
    </xf>
    <xf numFmtId="9" fontId="4" fillId="2" borderId="0" xfId="2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centerContinuous"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Continuous"/>
      <protection/>
    </xf>
    <xf numFmtId="6" fontId="4" fillId="2" borderId="0" xfId="17" applyNumberFormat="1" applyFont="1" applyFill="1" applyAlignment="1" applyProtection="1">
      <alignment/>
      <protection/>
    </xf>
    <xf numFmtId="38" fontId="4" fillId="2" borderId="0" xfId="15" applyNumberFormat="1" applyFont="1" applyFill="1" applyAlignment="1" applyProtection="1">
      <alignment/>
      <protection/>
    </xf>
    <xf numFmtId="38" fontId="4" fillId="2" borderId="1" xfId="15" applyNumberFormat="1" applyFont="1" applyFill="1" applyBorder="1" applyAlignment="1" applyProtection="1">
      <alignment/>
      <protection/>
    </xf>
    <xf numFmtId="6" fontId="4" fillId="2" borderId="2" xfId="17" applyNumberFormat="1" applyFont="1" applyFill="1" applyBorder="1" applyAlignment="1" applyProtection="1">
      <alignment/>
      <protection/>
    </xf>
    <xf numFmtId="38" fontId="5" fillId="2" borderId="0" xfId="15" applyNumberFormat="1" applyFont="1" applyFill="1" applyAlignment="1" applyProtection="1">
      <alignment horizontal="centerContinuous"/>
      <protection/>
    </xf>
    <xf numFmtId="6" fontId="4" fillId="2" borderId="0" xfId="17" applyNumberFormat="1" applyFont="1" applyFill="1" applyBorder="1" applyAlignment="1" applyProtection="1">
      <alignment/>
      <protection/>
    </xf>
    <xf numFmtId="38" fontId="4" fillId="2" borderId="0" xfId="15" applyNumberFormat="1" applyFont="1" applyFill="1" applyAlignment="1" applyProtection="1">
      <alignment horizontal="centerContinuous"/>
      <protection/>
    </xf>
    <xf numFmtId="9" fontId="4" fillId="2" borderId="0" xfId="2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Continuous"/>
    </xf>
    <xf numFmtId="0" fontId="4" fillId="2" borderId="0" xfId="0" applyFont="1" applyFill="1" applyAlignment="1" quotePrefix="1">
      <alignment horizontal="left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40" fontId="4" fillId="2" borderId="0" xfId="15" applyFont="1" applyFill="1" applyAlignment="1">
      <alignment/>
    </xf>
    <xf numFmtId="9" fontId="4" fillId="2" borderId="0" xfId="0" applyNumberFormat="1" applyFont="1" applyFill="1" applyAlignment="1">
      <alignment/>
    </xf>
    <xf numFmtId="8" fontId="4" fillId="2" borderId="0" xfId="17" applyFont="1" applyFill="1" applyAlignment="1" applyProtection="1">
      <alignment/>
      <protection/>
    </xf>
    <xf numFmtId="9" fontId="4" fillId="2" borderId="0" xfId="20" applyNumberFormat="1" applyFont="1" applyFill="1" applyAlignment="1" applyProtection="1">
      <alignment/>
      <protection/>
    </xf>
    <xf numFmtId="165" fontId="4" fillId="2" borderId="0" xfId="20" applyNumberFormat="1" applyFont="1" applyFill="1" applyAlignment="1" applyProtection="1">
      <alignment/>
      <protection/>
    </xf>
    <xf numFmtId="38" fontId="4" fillId="2" borderId="1" xfId="15" applyNumberFormat="1" applyFont="1" applyFill="1" applyBorder="1" applyAlignment="1" applyProtection="1">
      <alignment horizontal="center"/>
      <protection/>
    </xf>
    <xf numFmtId="8" fontId="4" fillId="2" borderId="0" xfId="17" applyNumberFormat="1" applyFont="1" applyFill="1" applyAlignment="1" applyProtection="1">
      <alignment/>
      <protection/>
    </xf>
    <xf numFmtId="40" fontId="4" fillId="2" borderId="1" xfId="15" applyNumberFormat="1" applyFont="1" applyFill="1" applyBorder="1" applyAlignment="1" applyProtection="1">
      <alignment/>
      <protection/>
    </xf>
    <xf numFmtId="6" fontId="4" fillId="2" borderId="3" xfId="17" applyNumberFormat="1" applyFont="1" applyFill="1" applyBorder="1" applyAlignment="1" applyProtection="1">
      <alignment/>
      <protection/>
    </xf>
    <xf numFmtId="8" fontId="4" fillId="2" borderId="3" xfId="17" applyNumberFormat="1" applyFont="1" applyFill="1" applyBorder="1" applyAlignment="1" applyProtection="1">
      <alignment/>
      <protection/>
    </xf>
    <xf numFmtId="8" fontId="4" fillId="2" borderId="0" xfId="17" applyNumberFormat="1" applyFont="1" applyFill="1" applyBorder="1" applyAlignment="1" applyProtection="1">
      <alignment/>
      <protection/>
    </xf>
    <xf numFmtId="8" fontId="4" fillId="2" borderId="2" xfId="17" applyNumberFormat="1" applyFont="1" applyFill="1" applyBorder="1" applyAlignment="1" applyProtection="1">
      <alignment/>
      <protection/>
    </xf>
    <xf numFmtId="9" fontId="4" fillId="2" borderId="0" xfId="0" applyNumberFormat="1" applyFont="1" applyFill="1" applyAlignment="1" applyProtection="1">
      <alignment/>
      <protection/>
    </xf>
    <xf numFmtId="37" fontId="4" fillId="2" borderId="0" xfId="0" applyNumberFormat="1" applyFont="1" applyFill="1" applyAlignment="1" applyProtection="1">
      <alignment/>
      <protection/>
    </xf>
    <xf numFmtId="0" fontId="4" fillId="0" borderId="0" xfId="19">
      <alignment/>
      <protection/>
    </xf>
    <xf numFmtId="6" fontId="4" fillId="3" borderId="0" xfId="17" applyNumberFormat="1" applyFont="1" applyFill="1" applyAlignment="1">
      <alignment/>
    </xf>
    <xf numFmtId="9" fontId="4" fillId="3" borderId="0" xfId="20" applyFont="1" applyFill="1" applyAlignment="1">
      <alignment/>
    </xf>
    <xf numFmtId="6" fontId="4" fillId="3" borderId="2" xfId="0" applyNumberFormat="1" applyFont="1" applyFill="1" applyBorder="1" applyAlignment="1">
      <alignment/>
    </xf>
    <xf numFmtId="167" fontId="4" fillId="3" borderId="0" xfId="15" applyNumberFormat="1" applyFont="1" applyFill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38" fontId="4" fillId="3" borderId="6" xfId="15" applyNumberFormat="1" applyFont="1" applyFill="1" applyBorder="1" applyAlignment="1">
      <alignment/>
    </xf>
    <xf numFmtId="9" fontId="4" fillId="3" borderId="7" xfId="20" applyFont="1" applyFill="1" applyBorder="1" applyAlignment="1">
      <alignment/>
    </xf>
    <xf numFmtId="38" fontId="4" fillId="3" borderId="8" xfId="15" applyNumberFormat="1" applyFont="1" applyFill="1" applyBorder="1" applyAlignment="1">
      <alignment/>
    </xf>
    <xf numFmtId="0" fontId="4" fillId="3" borderId="8" xfId="0" applyFont="1" applyFill="1" applyBorder="1" applyAlignment="1">
      <alignment/>
    </xf>
    <xf numFmtId="38" fontId="4" fillId="3" borderId="9" xfId="15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2" fontId="4" fillId="0" borderId="0" xfId="0" applyNumberFormat="1" applyFont="1" applyAlignment="1">
      <alignment/>
    </xf>
    <xf numFmtId="6" fontId="4" fillId="3" borderId="10" xfId="17" applyNumberFormat="1" applyFont="1" applyFill="1" applyBorder="1" applyAlignment="1">
      <alignment/>
    </xf>
    <xf numFmtId="38" fontId="4" fillId="3" borderId="11" xfId="15" applyNumberFormat="1" applyFont="1" applyFill="1" applyBorder="1" applyAlignment="1">
      <alignment/>
    </xf>
    <xf numFmtId="9" fontId="4" fillId="3" borderId="11" xfId="20" applyFont="1" applyFill="1" applyBorder="1" applyAlignment="1" applyProtection="1">
      <alignment/>
      <protection/>
    </xf>
    <xf numFmtId="167" fontId="4" fillId="3" borderId="11" xfId="15" applyNumberFormat="1" applyFont="1" applyFill="1" applyBorder="1" applyAlignment="1">
      <alignment/>
    </xf>
    <xf numFmtId="165" fontId="4" fillId="3" borderId="7" xfId="20" applyNumberFormat="1" applyFont="1" applyFill="1" applyBorder="1" applyAlignment="1">
      <alignment/>
    </xf>
    <xf numFmtId="165" fontId="4" fillId="3" borderId="11" xfId="2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12" xfId="0" applyFont="1" applyFill="1" applyBorder="1" applyAlignment="1" applyProtection="1">
      <alignment horizontal="left"/>
      <protection/>
    </xf>
    <xf numFmtId="40" fontId="4" fillId="3" borderId="11" xfId="15" applyNumberFormat="1" applyFont="1" applyFill="1" applyBorder="1" applyAlignment="1">
      <alignment/>
    </xf>
    <xf numFmtId="40" fontId="4" fillId="3" borderId="11" xfId="15" applyNumberFormat="1" applyFont="1" applyFill="1" applyBorder="1" applyAlignment="1">
      <alignment horizontal="left" indent="3"/>
    </xf>
    <xf numFmtId="0" fontId="4" fillId="4" borderId="0" xfId="0" applyFont="1" applyFill="1" applyBorder="1" applyAlignment="1">
      <alignment/>
    </xf>
    <xf numFmtId="38" fontId="4" fillId="3" borderId="0" xfId="15" applyNumberFormat="1" applyFont="1" applyFill="1" applyAlignment="1">
      <alignment/>
    </xf>
    <xf numFmtId="9" fontId="4" fillId="3" borderId="11" xfId="20" applyFont="1" applyFill="1" applyBorder="1" applyAlignment="1">
      <alignment/>
    </xf>
    <xf numFmtId="38" fontId="4" fillId="3" borderId="13" xfId="15" applyNumberFormat="1" applyFont="1" applyFill="1" applyBorder="1" applyAlignment="1">
      <alignment/>
    </xf>
    <xf numFmtId="38" fontId="4" fillId="3" borderId="1" xfId="15" applyNumberFormat="1" applyFont="1" applyFill="1" applyBorder="1" applyAlignment="1">
      <alignment/>
    </xf>
    <xf numFmtId="6" fontId="4" fillId="3" borderId="2" xfId="17" applyNumberFormat="1" applyFont="1" applyFill="1" applyBorder="1" applyAlignment="1">
      <alignment/>
    </xf>
    <xf numFmtId="6" fontId="4" fillId="3" borderId="14" xfId="17" applyNumberFormat="1" applyFont="1" applyFill="1" applyBorder="1" applyAlignment="1">
      <alignment/>
    </xf>
    <xf numFmtId="10" fontId="4" fillId="3" borderId="0" xfId="20" applyNumberFormat="1" applyFont="1" applyFill="1" applyAlignment="1">
      <alignment/>
    </xf>
    <xf numFmtId="38" fontId="4" fillId="3" borderId="15" xfId="15" applyNumberFormat="1" applyFont="1" applyFill="1" applyBorder="1" applyAlignment="1">
      <alignment/>
    </xf>
    <xf numFmtId="6" fontId="4" fillId="3" borderId="16" xfId="17" applyNumberFormat="1" applyFont="1" applyFill="1" applyBorder="1" applyAlignment="1">
      <alignment/>
    </xf>
    <xf numFmtId="6" fontId="4" fillId="3" borderId="17" xfId="17" applyNumberFormat="1" applyFont="1" applyFill="1" applyBorder="1" applyAlignment="1">
      <alignment/>
    </xf>
    <xf numFmtId="10" fontId="4" fillId="3" borderId="18" xfId="20" applyNumberFormat="1" applyFont="1" applyFill="1" applyBorder="1" applyAlignment="1">
      <alignment/>
    </xf>
    <xf numFmtId="6" fontId="4" fillId="3" borderId="19" xfId="17" applyNumberFormat="1" applyFont="1" applyFill="1" applyBorder="1" applyAlignment="1">
      <alignment/>
    </xf>
    <xf numFmtId="38" fontId="4" fillId="3" borderId="20" xfId="15" applyNumberFormat="1" applyFont="1" applyFill="1" applyBorder="1" applyAlignment="1">
      <alignment/>
    </xf>
    <xf numFmtId="38" fontId="4" fillId="3" borderId="21" xfId="15" applyNumberFormat="1" applyFont="1" applyFill="1" applyBorder="1" applyAlignment="1">
      <alignment/>
    </xf>
    <xf numFmtId="0" fontId="4" fillId="3" borderId="11" xfId="0" applyFont="1" applyFill="1" applyBorder="1" applyAlignment="1">
      <alignment/>
    </xf>
    <xf numFmtId="2" fontId="4" fillId="3" borderId="22" xfId="0" applyNumberFormat="1" applyFont="1" applyFill="1" applyBorder="1" applyAlignment="1">
      <alignment/>
    </xf>
    <xf numFmtId="40" fontId="4" fillId="3" borderId="11" xfId="15" applyFont="1" applyFill="1" applyBorder="1" applyAlignment="1">
      <alignment/>
    </xf>
    <xf numFmtId="40" fontId="4" fillId="3" borderId="22" xfId="15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1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9.421875" style="2" customWidth="1"/>
    <col min="2" max="2" width="17.7109375" style="2" customWidth="1"/>
    <col min="3" max="3" width="11.140625" style="2" customWidth="1"/>
    <col min="4" max="4" width="13.28125" style="2" customWidth="1"/>
    <col min="5" max="5" width="13.421875" style="2" bestFit="1" customWidth="1"/>
    <col min="6" max="6" width="11.140625" style="2" customWidth="1"/>
    <col min="7" max="7" width="13.421875" style="2" customWidth="1"/>
    <col min="8" max="16384" width="9.140625" style="2" customWidth="1"/>
  </cols>
  <sheetData>
    <row r="1" spans="1:27" ht="12.75">
      <c r="A1" s="4" t="s">
        <v>1</v>
      </c>
      <c r="B1" s="5"/>
      <c r="K1" s="1"/>
      <c r="L1" s="1"/>
      <c r="M1" s="1"/>
      <c r="N1" s="1"/>
      <c r="O1" s="3"/>
      <c r="P1" s="1"/>
      <c r="R1" s="1"/>
      <c r="S1" s="1"/>
      <c r="Z1" s="1"/>
      <c r="AA1" s="1"/>
    </row>
    <row r="2" spans="1:27" ht="12.75">
      <c r="A2" s="4" t="s">
        <v>2</v>
      </c>
      <c r="B2" s="5"/>
      <c r="C2" s="1"/>
      <c r="D2" s="1"/>
      <c r="E2" s="1"/>
      <c r="H2" s="1"/>
      <c r="K2" s="1"/>
      <c r="L2" s="1"/>
      <c r="M2" s="1"/>
      <c r="N2" s="1"/>
      <c r="O2" s="1"/>
      <c r="P2" s="1"/>
      <c r="R2" s="1"/>
      <c r="S2" s="1"/>
      <c r="Z2" s="1"/>
      <c r="AA2" s="1"/>
    </row>
    <row r="3" spans="2:27" ht="12.75">
      <c r="B3" s="6" t="s">
        <v>111</v>
      </c>
      <c r="C3" s="1"/>
      <c r="D3" s="1"/>
      <c r="E3" s="1"/>
      <c r="H3" s="1"/>
      <c r="K3" s="1"/>
      <c r="L3" s="1"/>
      <c r="M3" s="1"/>
      <c r="N3" s="1"/>
      <c r="O3" s="1"/>
      <c r="P3" s="1"/>
      <c r="Q3" s="1"/>
      <c r="R3" s="1"/>
      <c r="S3" s="1"/>
      <c r="Z3" s="1"/>
      <c r="AA3" s="1"/>
    </row>
    <row r="4" spans="1:27" ht="12.75">
      <c r="A4" s="1"/>
      <c r="B4" s="1"/>
      <c r="C4" s="1"/>
      <c r="D4" s="1"/>
      <c r="E4" s="1"/>
      <c r="H4" s="1"/>
      <c r="K4" s="1"/>
      <c r="L4" s="1"/>
      <c r="M4" s="1"/>
      <c r="N4" s="1"/>
      <c r="R4" s="1"/>
      <c r="S4" s="1"/>
      <c r="Z4" s="1"/>
      <c r="AA4" s="1"/>
    </row>
    <row r="5" spans="1:19" ht="12.75">
      <c r="A5" s="16" t="s">
        <v>3</v>
      </c>
      <c r="B5" s="17"/>
      <c r="C5" s="1"/>
      <c r="D5" s="1"/>
      <c r="E5" s="1"/>
      <c r="K5" s="1"/>
      <c r="L5" s="1"/>
      <c r="M5" s="1"/>
      <c r="N5" s="1"/>
      <c r="R5" s="1"/>
      <c r="S5" s="1"/>
    </row>
    <row r="6" spans="1:19" ht="12.75">
      <c r="A6" s="17" t="s">
        <v>0</v>
      </c>
      <c r="B6" s="17"/>
      <c r="C6" s="1"/>
      <c r="D6" s="1"/>
      <c r="E6" s="1"/>
      <c r="K6" s="1"/>
      <c r="L6" s="1"/>
      <c r="M6" s="1"/>
      <c r="N6" s="1"/>
      <c r="R6" s="1"/>
      <c r="S6" s="1"/>
    </row>
    <row r="7" spans="1:19" ht="12.75">
      <c r="A7" s="18"/>
      <c r="B7" s="18"/>
      <c r="C7" s="1"/>
      <c r="D7" s="1"/>
      <c r="E7" s="1"/>
      <c r="K7" s="1"/>
      <c r="L7" s="1"/>
      <c r="M7" s="23"/>
      <c r="N7" s="23"/>
      <c r="R7" s="1"/>
      <c r="S7" s="1"/>
    </row>
    <row r="8" spans="1:19" ht="12.75">
      <c r="A8" s="19" t="s">
        <v>33</v>
      </c>
      <c r="B8" s="18"/>
      <c r="C8" s="1"/>
      <c r="D8" s="1"/>
      <c r="E8" s="1"/>
      <c r="K8" s="1"/>
      <c r="L8" s="1"/>
      <c r="O8" s="1"/>
      <c r="P8" s="1"/>
      <c r="Q8" s="7"/>
      <c r="R8" s="1"/>
      <c r="S8" s="1"/>
    </row>
    <row r="9" spans="1:19" ht="12.75">
      <c r="A9" s="62"/>
      <c r="B9" s="58"/>
      <c r="C9" s="1"/>
      <c r="D9" s="1"/>
      <c r="E9" s="1"/>
      <c r="K9" s="1"/>
      <c r="L9" s="1"/>
      <c r="O9" s="1"/>
      <c r="P9" s="1"/>
      <c r="Q9" s="1"/>
      <c r="R9" s="1"/>
      <c r="S9" s="1"/>
    </row>
    <row r="10" spans="1:19" ht="12.75">
      <c r="A10" s="63"/>
      <c r="B10" s="64"/>
      <c r="C10" s="1"/>
      <c r="D10" s="1"/>
      <c r="E10" s="1"/>
      <c r="F10" s="1"/>
      <c r="K10" s="1"/>
      <c r="L10" s="1"/>
      <c r="O10" s="1"/>
      <c r="P10" s="1"/>
      <c r="Q10" s="1"/>
      <c r="R10" s="1"/>
      <c r="S10" s="1"/>
    </row>
    <row r="11" spans="1:19" ht="12.75">
      <c r="A11" s="18" t="s">
        <v>36</v>
      </c>
      <c r="B11" s="65"/>
      <c r="C11" s="71"/>
      <c r="D11" s="1"/>
      <c r="E11" s="1"/>
      <c r="F11" s="1"/>
      <c r="K11" s="1"/>
      <c r="L11" s="1"/>
      <c r="O11" s="1"/>
      <c r="P11" s="1"/>
      <c r="Q11" s="1"/>
      <c r="R11" s="1"/>
      <c r="S11" s="1"/>
    </row>
    <row r="12" spans="1:19" ht="12.75">
      <c r="A12" s="18"/>
      <c r="B12" s="69">
        <f>IF(B11="","",IF(B11=0.1,"Correct!","Try again!"))</f>
      </c>
      <c r="C12" s="1"/>
      <c r="D12" s="1"/>
      <c r="E12" s="1"/>
      <c r="F12" s="1"/>
      <c r="K12" s="1"/>
      <c r="L12" s="1"/>
      <c r="O12" s="1"/>
      <c r="P12" s="1"/>
      <c r="Q12" s="1"/>
      <c r="R12" s="1"/>
      <c r="S12" s="1"/>
    </row>
    <row r="13" spans="1:19" ht="12.75">
      <c r="A13" s="19" t="s">
        <v>34</v>
      </c>
      <c r="B13" s="18"/>
      <c r="C13" s="1"/>
      <c r="D13" s="1"/>
      <c r="E13" s="1"/>
      <c r="F13" s="1"/>
      <c r="K13" s="1"/>
      <c r="L13" s="1"/>
      <c r="O13" s="1"/>
      <c r="P13" s="1"/>
      <c r="Q13" s="1"/>
      <c r="R13" s="1"/>
      <c r="S13" s="1"/>
    </row>
    <row r="14" spans="1:19" ht="12.75">
      <c r="A14" s="62"/>
      <c r="B14" s="58"/>
      <c r="C14" s="1"/>
      <c r="D14" s="1"/>
      <c r="E14" s="1"/>
      <c r="F14" s="1"/>
      <c r="K14" s="1"/>
      <c r="L14" s="1"/>
      <c r="O14" s="1"/>
      <c r="P14" s="1"/>
      <c r="Q14" s="1"/>
      <c r="R14" s="1"/>
      <c r="S14" s="1"/>
    </row>
    <row r="15" spans="1:19" ht="12.75">
      <c r="A15" s="63"/>
      <c r="B15" s="66"/>
      <c r="C15" s="1"/>
      <c r="D15" s="1"/>
      <c r="E15" s="1"/>
      <c r="K15" s="1"/>
      <c r="L15" s="1"/>
      <c r="O15" s="1"/>
      <c r="P15" s="1"/>
      <c r="Q15" s="1"/>
      <c r="R15" s="1"/>
      <c r="S15" s="1"/>
    </row>
    <row r="16" spans="1:19" ht="12.75">
      <c r="A16" s="18" t="s">
        <v>37</v>
      </c>
      <c r="B16" s="61"/>
      <c r="C16" s="1"/>
      <c r="D16" s="1"/>
      <c r="E16" s="1"/>
      <c r="K16" s="1"/>
      <c r="L16" s="1"/>
      <c r="O16" s="1"/>
      <c r="P16" s="1"/>
      <c r="Q16" s="1"/>
      <c r="R16" s="1"/>
      <c r="S16" s="1"/>
    </row>
    <row r="17" spans="1:19" ht="12.75">
      <c r="A17" s="18"/>
      <c r="B17" s="69">
        <f>IF(B16="","",IF(B16=2.5,"Correct!","Try again!"))</f>
      </c>
      <c r="C17" s="1"/>
      <c r="D17" s="1"/>
      <c r="E17" s="1"/>
      <c r="K17" s="1"/>
      <c r="L17" s="1"/>
      <c r="O17" s="1"/>
      <c r="P17" s="1"/>
      <c r="Q17" s="1"/>
      <c r="R17" s="1"/>
      <c r="S17" s="1"/>
    </row>
    <row r="18" spans="1:19" ht="12.75">
      <c r="A18" s="19" t="s">
        <v>35</v>
      </c>
      <c r="B18" s="18"/>
      <c r="C18" s="1"/>
      <c r="D18" s="1"/>
      <c r="E18" s="1"/>
      <c r="K18" s="1"/>
      <c r="L18" s="1"/>
      <c r="O18" s="1"/>
      <c r="P18" s="1"/>
      <c r="Q18" s="1"/>
      <c r="R18" s="1"/>
      <c r="S18" s="1"/>
    </row>
    <row r="19" spans="1:19" ht="12.75">
      <c r="A19" s="62"/>
      <c r="B19" s="59"/>
      <c r="C19" s="1"/>
      <c r="D19" s="1"/>
      <c r="E19" s="1"/>
      <c r="O19" s="1"/>
      <c r="P19" s="1"/>
      <c r="Q19" s="1"/>
      <c r="R19" s="1"/>
      <c r="S19" s="1"/>
    </row>
    <row r="20" spans="1:19" ht="12.75">
      <c r="A20" s="63"/>
      <c r="B20" s="67"/>
      <c r="C20" s="1"/>
      <c r="D20" s="1"/>
      <c r="E20" s="1"/>
      <c r="O20" s="1"/>
      <c r="P20" s="1"/>
      <c r="Q20" s="1"/>
      <c r="R20" s="1"/>
      <c r="S20" s="1"/>
    </row>
    <row r="21" spans="1:19" ht="12.75">
      <c r="A21" s="18" t="s">
        <v>118</v>
      </c>
      <c r="B21" s="59"/>
      <c r="C21" s="1"/>
      <c r="D21" s="1"/>
      <c r="E21" s="1"/>
      <c r="O21" s="1"/>
      <c r="P21" s="1"/>
      <c r="Q21" s="1"/>
      <c r="R21" s="1"/>
      <c r="S21" s="1"/>
    </row>
    <row r="22" spans="1:19" ht="12.75">
      <c r="A22" s="18"/>
      <c r="B22" s="69">
        <f>IF(B21="","",IF(B21=0.25,"Correct!","Try again!"))</f>
      </c>
      <c r="O22" s="1"/>
      <c r="P22" s="1"/>
      <c r="Q22" s="1"/>
      <c r="R22" s="1"/>
      <c r="S22" s="1"/>
    </row>
    <row r="23" spans="1:18" ht="12.75">
      <c r="A23" s="19" t="s">
        <v>38</v>
      </c>
      <c r="B23" s="18"/>
      <c r="C23" s="1"/>
      <c r="D23" s="1"/>
      <c r="E23" s="1"/>
      <c r="F23" s="1"/>
      <c r="G23" s="1"/>
      <c r="H23" s="1"/>
      <c r="O23" s="1"/>
      <c r="P23" s="1"/>
      <c r="Q23" s="1"/>
      <c r="R23" s="1"/>
    </row>
    <row r="24" spans="1:18" ht="12.75">
      <c r="A24" s="62"/>
      <c r="B24" s="58"/>
      <c r="C24" s="1"/>
      <c r="D24" s="1"/>
      <c r="E24" s="1"/>
      <c r="F24" s="1"/>
      <c r="G24" s="1"/>
      <c r="H24" s="1"/>
      <c r="O24" s="1"/>
      <c r="P24" s="1"/>
      <c r="Q24" s="1"/>
      <c r="R24" s="1"/>
    </row>
    <row r="25" spans="1:18" ht="12.75">
      <c r="A25" s="63"/>
      <c r="B25" s="68"/>
      <c r="C25" s="1"/>
      <c r="D25" s="1"/>
      <c r="E25" s="1"/>
      <c r="F25" s="1"/>
      <c r="G25" s="1"/>
      <c r="H25" s="1"/>
      <c r="O25" s="1"/>
      <c r="P25" s="1"/>
      <c r="Q25" s="1"/>
      <c r="R25" s="1"/>
    </row>
    <row r="26" spans="1:18" ht="13.5" thickBot="1">
      <c r="A26" s="18" t="s">
        <v>119</v>
      </c>
      <c r="B26" s="60"/>
      <c r="C26" s="1"/>
      <c r="D26" s="1"/>
      <c r="E26" s="1"/>
      <c r="F26" s="1"/>
      <c r="G26" s="1"/>
      <c r="H26" s="1"/>
      <c r="O26" s="1"/>
      <c r="P26" s="1"/>
      <c r="Q26" s="1"/>
      <c r="R26" s="1"/>
    </row>
    <row r="27" spans="1:18" ht="13.5" thickTop="1">
      <c r="A27" s="1"/>
      <c r="B27" s="70">
        <f>IF(B26="","",IF(B26=162000,"Correct!","Try again!"))</f>
      </c>
      <c r="C27" s="1"/>
      <c r="D27" s="1"/>
      <c r="E27" s="1"/>
      <c r="F27" s="1"/>
      <c r="G27" s="1"/>
      <c r="H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O29" s="1"/>
      <c r="P29" s="1"/>
      <c r="Q29" s="1"/>
      <c r="R29" s="1"/>
    </row>
    <row r="30" spans="1:17" ht="12.75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M33" s="1"/>
      <c r="N33" s="8"/>
      <c r="O33" s="8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M34" s="1"/>
      <c r="N34" s="8"/>
      <c r="O34" s="8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L35" s="1"/>
      <c r="M35" s="1"/>
      <c r="N35" s="8"/>
      <c r="O35" s="8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M36" s="1"/>
      <c r="N36" s="8"/>
      <c r="O36" s="8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M37" s="1"/>
      <c r="N37" s="8"/>
      <c r="O37" s="8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M38" s="1"/>
      <c r="N38" s="8"/>
      <c r="O38" s="8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M39" s="1"/>
      <c r="N39" s="8"/>
      <c r="O39" s="8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M48" s="1"/>
      <c r="N48" s="1"/>
      <c r="O48" s="1"/>
      <c r="P48" s="1"/>
      <c r="Q48" s="1"/>
    </row>
    <row r="49" spans="1:18" ht="12.75">
      <c r="A49" s="1"/>
      <c r="B49" s="1"/>
      <c r="C49" s="1"/>
      <c r="D49" s="1"/>
      <c r="E49" s="1"/>
      <c r="F49" s="1"/>
      <c r="G49" s="1"/>
      <c r="H49" s="1"/>
      <c r="M49" s="1"/>
      <c r="N49" s="1"/>
      <c r="O49" s="1"/>
      <c r="Q49" s="1"/>
      <c r="R49" s="1"/>
    </row>
    <row r="50" spans="1:19" ht="12.75">
      <c r="A50" s="1"/>
      <c r="B50" s="1"/>
      <c r="C50" s="1"/>
      <c r="D50" s="1"/>
      <c r="E50" s="1"/>
      <c r="F50" s="1"/>
      <c r="G50" s="1"/>
      <c r="H50" s="1"/>
      <c r="M50" s="1"/>
      <c r="N50" s="1"/>
      <c r="O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M51" s="1"/>
      <c r="N51" s="1"/>
      <c r="O51" s="1"/>
      <c r="R51" s="1"/>
      <c r="S51" s="1"/>
    </row>
    <row r="52" spans="1:20" ht="12.75">
      <c r="A52" s="1"/>
      <c r="B52" s="1"/>
      <c r="C52" s="1"/>
      <c r="D52" s="1"/>
      <c r="E52" s="1"/>
      <c r="F52" s="1"/>
      <c r="G52" s="1"/>
      <c r="H52" s="1"/>
      <c r="M52" s="1"/>
      <c r="N52" s="1"/>
      <c r="O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M53" s="1"/>
      <c r="N53" s="1"/>
      <c r="O53" s="1"/>
      <c r="R53" s="1"/>
      <c r="S53" s="1"/>
      <c r="T53" s="1"/>
    </row>
    <row r="54" spans="1:20" ht="12.75">
      <c r="A54" s="1"/>
      <c r="B54" s="1"/>
      <c r="C54" s="1"/>
      <c r="D54" s="1"/>
      <c r="E54" s="1"/>
      <c r="F54" s="1"/>
      <c r="G54" s="1"/>
      <c r="H54" s="1"/>
      <c r="M54" s="1"/>
      <c r="N54" s="1"/>
      <c r="O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M55" s="1"/>
      <c r="N55" s="1"/>
      <c r="O55" s="1"/>
      <c r="P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M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M57" s="1"/>
      <c r="N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M58" s="1"/>
      <c r="N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M59" s="1"/>
      <c r="N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E60" s="1"/>
      <c r="F60" s="1"/>
      <c r="G60" s="1"/>
      <c r="H60" s="1"/>
      <c r="M60" s="1"/>
      <c r="N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M61" s="1"/>
      <c r="N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/>
      <c r="M62" s="1"/>
      <c r="N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M65" s="1"/>
      <c r="N65" s="1"/>
      <c r="O65" s="1"/>
      <c r="P65" s="1"/>
      <c r="Q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M66" s="1"/>
      <c r="N66" s="1"/>
      <c r="O66" s="1"/>
      <c r="P66" s="1"/>
      <c r="Q66" s="1"/>
      <c r="T66" s="1"/>
    </row>
    <row r="67" spans="1:20" ht="12.75">
      <c r="A67" s="1"/>
      <c r="B67" s="1"/>
      <c r="C67" s="1"/>
      <c r="D67" s="1"/>
      <c r="E67" s="1"/>
      <c r="F67" s="1"/>
      <c r="G67" s="1"/>
      <c r="H67" s="1"/>
      <c r="M67" s="1"/>
      <c r="N67" s="1"/>
      <c r="O67" s="1"/>
      <c r="P67" s="1"/>
      <c r="Q67" s="1"/>
      <c r="T67" s="1"/>
    </row>
    <row r="68" spans="1:17" ht="12.75">
      <c r="A68" s="1"/>
      <c r="B68" s="1"/>
      <c r="C68" s="1"/>
      <c r="D68" s="1"/>
      <c r="E68" s="1"/>
      <c r="F68" s="1"/>
      <c r="G68" s="1"/>
      <c r="H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1"/>
      <c r="E71" s="1"/>
      <c r="F71" s="1"/>
      <c r="G71" s="1"/>
      <c r="H71" s="1"/>
      <c r="M71" s="1"/>
      <c r="N71" s="1"/>
      <c r="O71" s="1"/>
      <c r="P71" s="1"/>
      <c r="Q71" s="1"/>
    </row>
    <row r="72" spans="1:17" ht="12.75">
      <c r="A72" s="1"/>
      <c r="B72" s="1"/>
      <c r="C72" s="1"/>
      <c r="D72" s="1"/>
      <c r="E72" s="1"/>
      <c r="F72" s="1"/>
      <c r="G72" s="1"/>
      <c r="H72" s="1"/>
      <c r="M72" s="1"/>
      <c r="N72" s="1"/>
      <c r="O72" s="1"/>
      <c r="P72" s="1"/>
      <c r="Q72" s="1"/>
    </row>
    <row r="73" spans="1:15" ht="12.75">
      <c r="A73" s="1"/>
      <c r="B73" s="1"/>
      <c r="C73" s="1"/>
      <c r="D73" s="1"/>
      <c r="E73" s="1"/>
      <c r="F73" s="1"/>
      <c r="G73" s="1"/>
      <c r="H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M80" s="1"/>
      <c r="N80" s="1"/>
      <c r="O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15" ht="12.75">
      <c r="A88" s="1"/>
      <c r="B88" s="1"/>
      <c r="C88" s="1"/>
      <c r="D88" s="1"/>
      <c r="E88" s="1"/>
      <c r="F88" s="1"/>
      <c r="G88" s="1"/>
      <c r="H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M105" s="1"/>
      <c r="N105" s="1"/>
      <c r="O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16" ht="12.75">
      <c r="A130" s="1"/>
      <c r="B130" s="1"/>
      <c r="C130" s="1"/>
      <c r="D130" s="1"/>
      <c r="E130" s="1"/>
      <c r="F130" s="1"/>
      <c r="G130" s="1"/>
      <c r="P130" s="1"/>
    </row>
    <row r="131" spans="1:16" ht="12.75">
      <c r="A131" s="1"/>
      <c r="B131" s="1"/>
      <c r="C131" s="1"/>
      <c r="D131" s="1"/>
      <c r="E131" s="1"/>
      <c r="F131" s="1"/>
      <c r="G131" s="1"/>
      <c r="P131" s="1"/>
    </row>
    <row r="132" spans="1:17" ht="12.75">
      <c r="A132" s="1"/>
      <c r="B132" s="1"/>
      <c r="C132" s="1"/>
      <c r="D132" s="1"/>
      <c r="E132" s="1"/>
      <c r="F132" s="1"/>
      <c r="G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M142" s="1"/>
      <c r="N142" s="1"/>
      <c r="O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1"/>
      <c r="M143" s="1"/>
      <c r="N143" s="1"/>
      <c r="O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1"/>
      <c r="M144" s="1"/>
      <c r="N144" s="1"/>
      <c r="O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1"/>
      <c r="M145" s="1"/>
      <c r="N145" s="1"/>
      <c r="O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1"/>
      <c r="M146" s="1"/>
      <c r="N146" s="1"/>
      <c r="O146" s="1"/>
      <c r="P146" s="1"/>
      <c r="Q146" s="1"/>
    </row>
    <row r="147" spans="1:17" ht="12.75">
      <c r="A147" s="1"/>
      <c r="B147" s="1"/>
      <c r="C147" s="1"/>
      <c r="D147" s="1"/>
      <c r="E147" s="1"/>
      <c r="F147" s="1"/>
      <c r="G147" s="1"/>
      <c r="M147" s="1"/>
      <c r="N147" s="1"/>
      <c r="O147" s="1"/>
      <c r="P147" s="1"/>
      <c r="Q147" s="1"/>
    </row>
    <row r="148" spans="1:17" ht="12.75">
      <c r="A148" s="1"/>
      <c r="B148" s="1"/>
      <c r="C148" s="1"/>
      <c r="D148" s="1"/>
      <c r="E148" s="1"/>
      <c r="F148" s="1"/>
      <c r="G148" s="1"/>
      <c r="M148" s="1"/>
      <c r="N148" s="1"/>
      <c r="O148" s="1"/>
      <c r="P148" s="1"/>
      <c r="Q148" s="1"/>
    </row>
    <row r="149" spans="1:17" ht="12.75">
      <c r="A149" s="1"/>
      <c r="B149" s="1"/>
      <c r="C149" s="1"/>
      <c r="D149" s="1"/>
      <c r="E149" s="1"/>
      <c r="F149" s="1"/>
      <c r="G149" s="1"/>
      <c r="M149" s="1"/>
      <c r="N149" s="1"/>
      <c r="O149" s="1"/>
      <c r="P149" s="1"/>
      <c r="Q149" s="1"/>
    </row>
    <row r="150" spans="1:17" ht="12.75">
      <c r="A150" s="1"/>
      <c r="B150" s="1"/>
      <c r="C150" s="1"/>
      <c r="D150" s="1"/>
      <c r="E150" s="1"/>
      <c r="F150" s="1"/>
      <c r="G150" s="1"/>
      <c r="M150" s="1"/>
      <c r="N150" s="1"/>
      <c r="O150" s="1"/>
      <c r="P150" s="1"/>
      <c r="Q150" s="1"/>
    </row>
    <row r="151" spans="1:17" ht="12.75">
      <c r="A151" s="1"/>
      <c r="B151" s="1"/>
      <c r="C151" s="1"/>
      <c r="D151" s="1"/>
      <c r="E151" s="1"/>
      <c r="F151" s="1"/>
      <c r="G151" s="1"/>
      <c r="M151" s="1"/>
      <c r="N151" s="1"/>
      <c r="O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1"/>
      <c r="M152" s="1"/>
      <c r="N152" s="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1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M171" s="1"/>
      <c r="N171" s="1"/>
      <c r="O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M172" s="1"/>
      <c r="N172" s="1"/>
      <c r="O172" s="1"/>
      <c r="Q172" s="1"/>
    </row>
    <row r="173" spans="1:15" ht="12.75">
      <c r="A173" s="1"/>
      <c r="B173" s="1"/>
      <c r="C173" s="1"/>
      <c r="D173" s="1"/>
      <c r="E173" s="1"/>
      <c r="F173" s="1"/>
      <c r="G173" s="1"/>
      <c r="M173" s="1"/>
      <c r="N173" s="1"/>
      <c r="O173" s="1"/>
    </row>
    <row r="174" spans="1:15" ht="12.75">
      <c r="A174" s="1"/>
      <c r="B174" s="1"/>
      <c r="C174" s="1"/>
      <c r="D174" s="1"/>
      <c r="E174" s="1"/>
      <c r="F174" s="1"/>
      <c r="G174" s="1"/>
      <c r="M174" s="1"/>
      <c r="N174" s="1"/>
      <c r="O174" s="1"/>
    </row>
    <row r="175" spans="1:15" ht="12.75">
      <c r="A175" s="1"/>
      <c r="B175" s="1"/>
      <c r="C175" s="1"/>
      <c r="D175" s="1"/>
      <c r="E175" s="1"/>
      <c r="F175" s="1"/>
      <c r="G175" s="1"/>
      <c r="M175" s="1"/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M178" s="1"/>
      <c r="N178" s="1"/>
      <c r="O178" s="1"/>
    </row>
    <row r="179" spans="1:15" ht="12.75">
      <c r="A179" s="1"/>
      <c r="B179" s="1"/>
      <c r="C179" s="1"/>
      <c r="D179" s="1"/>
      <c r="E179" s="1"/>
      <c r="F179" s="1"/>
      <c r="G179" s="1"/>
      <c r="M179" s="1"/>
      <c r="N179" s="1"/>
      <c r="O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</sheetData>
  <printOptions horizontalCentered="1"/>
  <pageMargins left="0" right="0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140625" style="57" bestFit="1" customWidth="1"/>
    <col min="2" max="3" width="10.7109375" style="57" bestFit="1" customWidth="1"/>
    <col min="4" max="16384" width="9.140625" style="57" customWidth="1"/>
  </cols>
  <sheetData>
    <row r="1" spans="1:3" ht="12.75">
      <c r="A1" s="36" t="s">
        <v>114</v>
      </c>
      <c r="B1" s="23"/>
      <c r="C1" s="23"/>
    </row>
    <row r="2" spans="1:3" ht="12.75">
      <c r="A2" s="36"/>
      <c r="B2" s="23"/>
      <c r="C2" s="23"/>
    </row>
    <row r="3" spans="1:3" ht="12.75">
      <c r="A3" s="16" t="s">
        <v>3</v>
      </c>
      <c r="B3" s="24"/>
      <c r="C3" s="24"/>
    </row>
    <row r="4" spans="1:3" ht="12.75">
      <c r="A4" s="17" t="s">
        <v>4</v>
      </c>
      <c r="B4" s="24"/>
      <c r="C4" s="24"/>
    </row>
    <row r="5" spans="1:3" ht="12.75">
      <c r="A5" s="18"/>
      <c r="B5" s="15"/>
      <c r="C5" s="15"/>
    </row>
    <row r="6" spans="1:3" ht="12.75">
      <c r="A6" s="18"/>
      <c r="B6" s="25" t="s">
        <v>5</v>
      </c>
      <c r="C6" s="25" t="s">
        <v>6</v>
      </c>
    </row>
    <row r="7" spans="1:3" ht="12.75">
      <c r="A7" s="18"/>
      <c r="B7" s="26" t="s">
        <v>7</v>
      </c>
      <c r="C7" s="26" t="s">
        <v>7</v>
      </c>
    </row>
    <row r="8" spans="1:3" ht="12.75">
      <c r="A8" s="16" t="s">
        <v>8</v>
      </c>
      <c r="B8" s="27"/>
      <c r="C8" s="27"/>
    </row>
    <row r="9" spans="1:3" ht="12.75">
      <c r="A9" s="18" t="s">
        <v>9</v>
      </c>
      <c r="B9" s="28">
        <v>120000</v>
      </c>
      <c r="C9" s="28">
        <v>140000</v>
      </c>
    </row>
    <row r="10" spans="1:3" ht="12.75">
      <c r="A10" s="18" t="s">
        <v>10</v>
      </c>
      <c r="B10" s="29">
        <v>530000</v>
      </c>
      <c r="C10" s="29">
        <v>450000</v>
      </c>
    </row>
    <row r="11" spans="1:3" ht="12.75">
      <c r="A11" s="18" t="s">
        <v>11</v>
      </c>
      <c r="B11" s="29">
        <v>380000</v>
      </c>
      <c r="C11" s="29">
        <v>320000</v>
      </c>
    </row>
    <row r="12" spans="1:3" ht="12.75">
      <c r="A12" s="18" t="s">
        <v>12</v>
      </c>
      <c r="B12" s="29">
        <v>620000</v>
      </c>
      <c r="C12" s="29">
        <v>680000</v>
      </c>
    </row>
    <row r="13" spans="1:3" ht="12.75">
      <c r="A13" s="18" t="s">
        <v>13</v>
      </c>
      <c r="B13" s="29">
        <v>280000</v>
      </c>
      <c r="C13" s="29">
        <v>250000</v>
      </c>
    </row>
    <row r="14" spans="1:3" ht="12.75">
      <c r="A14" s="18" t="s">
        <v>32</v>
      </c>
      <c r="B14" s="30">
        <v>170000</v>
      </c>
      <c r="C14" s="29">
        <v>180000</v>
      </c>
    </row>
    <row r="15" spans="1:3" ht="13.5" thickBot="1">
      <c r="A15" s="18" t="s">
        <v>14</v>
      </c>
      <c r="B15" s="31">
        <f>SUM(B9:B14)</f>
        <v>2100000</v>
      </c>
      <c r="C15" s="31">
        <f>SUM(C9:C14)</f>
        <v>2020000</v>
      </c>
    </row>
    <row r="16" spans="1:3" ht="13.5" thickTop="1">
      <c r="A16" s="18"/>
      <c r="B16" s="29"/>
      <c r="C16" s="29"/>
    </row>
    <row r="17" spans="1:3" ht="12.75">
      <c r="A17" s="16" t="s">
        <v>15</v>
      </c>
      <c r="B17" s="32"/>
      <c r="C17" s="32"/>
    </row>
    <row r="18" spans="1:3" ht="12.75">
      <c r="A18" s="18" t="s">
        <v>16</v>
      </c>
      <c r="B18" s="28">
        <v>310000</v>
      </c>
      <c r="C18" s="28">
        <v>360000</v>
      </c>
    </row>
    <row r="19" spans="1:3" ht="12.75">
      <c r="A19" s="18" t="s">
        <v>17</v>
      </c>
      <c r="B19" s="29">
        <v>1500000</v>
      </c>
      <c r="C19" s="29">
        <v>1500000</v>
      </c>
    </row>
    <row r="20" spans="1:3" ht="12.75">
      <c r="A20" s="18" t="s">
        <v>18</v>
      </c>
      <c r="B20" s="30">
        <v>290000</v>
      </c>
      <c r="C20" s="29">
        <v>160000</v>
      </c>
    </row>
    <row r="21" spans="1:3" ht="13.5" thickBot="1">
      <c r="A21" s="18" t="s">
        <v>19</v>
      </c>
      <c r="B21" s="31">
        <f>SUM(B18:B20)</f>
        <v>2100000</v>
      </c>
      <c r="C21" s="31">
        <f>SUM(C18:C20)</f>
        <v>2020000</v>
      </c>
    </row>
    <row r="22" spans="1:3" ht="13.5" thickTop="1">
      <c r="A22" s="18"/>
      <c r="B22" s="33"/>
      <c r="C22" s="33"/>
    </row>
    <row r="23" spans="1:3" ht="12.75">
      <c r="A23" s="18"/>
      <c r="B23" s="29"/>
      <c r="C23" s="29"/>
    </row>
    <row r="24" spans="1:3" ht="12.75">
      <c r="A24" s="16" t="s">
        <v>3</v>
      </c>
      <c r="B24" s="34"/>
      <c r="C24" s="34"/>
    </row>
    <row r="25" spans="1:3" ht="12.75">
      <c r="A25" s="24" t="s">
        <v>31</v>
      </c>
      <c r="B25" s="34"/>
      <c r="C25" s="34"/>
    </row>
    <row r="26" spans="1:3" ht="12.75">
      <c r="A26" s="15"/>
      <c r="B26" s="29"/>
      <c r="C26" s="29"/>
    </row>
    <row r="27" spans="1:3" ht="12.75">
      <c r="A27" s="15" t="s">
        <v>20</v>
      </c>
      <c r="B27" s="29"/>
      <c r="C27" s="28">
        <v>4050000</v>
      </c>
    </row>
    <row r="28" spans="1:3" ht="12.75">
      <c r="A28" s="15" t="s">
        <v>21</v>
      </c>
      <c r="B28" s="29"/>
      <c r="C28" s="30">
        <v>3645000</v>
      </c>
    </row>
    <row r="29" spans="1:3" ht="13.5" thickBot="1">
      <c r="A29" s="15" t="s">
        <v>22</v>
      </c>
      <c r="B29" s="29"/>
      <c r="C29" s="31">
        <f>C27-C28</f>
        <v>405000</v>
      </c>
    </row>
    <row r="30" spans="1:3" ht="13.5" thickTop="1">
      <c r="A30" s="15" t="s">
        <v>23</v>
      </c>
      <c r="B30" s="29"/>
      <c r="C30" s="29"/>
    </row>
    <row r="31" spans="1:3" ht="12.75">
      <c r="A31" s="15" t="s">
        <v>24</v>
      </c>
      <c r="B31" s="28">
        <v>150000</v>
      </c>
      <c r="C31" s="29"/>
    </row>
    <row r="32" spans="1:3" ht="12.75">
      <c r="A32" s="15" t="s">
        <v>25</v>
      </c>
      <c r="B32" s="30">
        <v>110000</v>
      </c>
      <c r="C32" s="30">
        <f>SUM(B31:B32)</f>
        <v>260000</v>
      </c>
    </row>
    <row r="33" spans="1:3" ht="13.5" thickBot="1">
      <c r="A33" s="15" t="s">
        <v>26</v>
      </c>
      <c r="B33" s="29"/>
      <c r="C33" s="31">
        <f>C29-C32</f>
        <v>145000</v>
      </c>
    </row>
    <row r="34" spans="1:3" ht="13.5" thickTop="1">
      <c r="A34" s="15"/>
      <c r="B34" s="29"/>
      <c r="C34" s="33"/>
    </row>
    <row r="35" spans="1:3" ht="12.75">
      <c r="A35" s="15"/>
      <c r="B35" s="29"/>
      <c r="C35" s="29"/>
    </row>
    <row r="36" spans="1:3" ht="12.75">
      <c r="A36" s="15" t="s">
        <v>27</v>
      </c>
      <c r="B36" s="29"/>
      <c r="C36" s="28">
        <v>15000</v>
      </c>
    </row>
    <row r="37" spans="1:3" ht="12.75">
      <c r="A37" s="15" t="s">
        <v>28</v>
      </c>
      <c r="B37" s="29"/>
      <c r="C37" s="35">
        <v>0.15</v>
      </c>
    </row>
    <row r="38" spans="1:3" ht="12.75">
      <c r="A38" s="15"/>
      <c r="B38" s="29"/>
      <c r="C38" s="29"/>
    </row>
    <row r="39" spans="1:3" ht="12.75">
      <c r="A39" s="15" t="s">
        <v>29</v>
      </c>
      <c r="B39" s="29"/>
      <c r="C39" s="29"/>
    </row>
    <row r="40" spans="1:3" ht="12.75">
      <c r="A40" s="15" t="s">
        <v>30</v>
      </c>
      <c r="B40" s="29"/>
      <c r="C40" s="35">
        <v>0.25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1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25.8515625" style="2" bestFit="1" customWidth="1"/>
    <col min="2" max="3" width="10.28125" style="2" bestFit="1" customWidth="1"/>
    <col min="4" max="4" width="13.28125" style="2" customWidth="1"/>
    <col min="5" max="5" width="13.421875" style="2" bestFit="1" customWidth="1"/>
    <col min="6" max="13" width="9.140625" style="2" customWidth="1"/>
    <col min="14" max="14" width="9.140625" style="2" hidden="1" customWidth="1"/>
    <col min="15" max="16384" width="9.140625" style="2" customWidth="1"/>
  </cols>
  <sheetData>
    <row r="1" spans="1:27" ht="12.75">
      <c r="A1" s="4" t="s">
        <v>1</v>
      </c>
      <c r="B1" s="5"/>
      <c r="K1" s="1"/>
      <c r="L1" s="1"/>
      <c r="M1" s="1"/>
      <c r="N1" s="83" t="s">
        <v>62</v>
      </c>
      <c r="O1" s="3"/>
      <c r="P1" s="1"/>
      <c r="R1" s="1"/>
      <c r="S1" s="1"/>
      <c r="Z1" s="1"/>
      <c r="AA1" s="1"/>
    </row>
    <row r="2" spans="1:27" ht="12.75">
      <c r="A2" s="4" t="s">
        <v>2</v>
      </c>
      <c r="B2" s="5"/>
      <c r="C2" s="1"/>
      <c r="D2" s="1"/>
      <c r="E2" s="1"/>
      <c r="H2" s="1"/>
      <c r="K2" s="1"/>
      <c r="L2" s="1"/>
      <c r="M2" s="1"/>
      <c r="N2" s="83" t="s">
        <v>64</v>
      </c>
      <c r="O2" s="1"/>
      <c r="P2" s="1"/>
      <c r="R2" s="1"/>
      <c r="S2" s="1"/>
      <c r="Z2" s="1"/>
      <c r="AA2" s="1"/>
    </row>
    <row r="3" spans="2:27" ht="12.75">
      <c r="B3" s="6" t="s">
        <v>112</v>
      </c>
      <c r="C3" s="1"/>
      <c r="D3" s="1"/>
      <c r="E3" s="1"/>
      <c r="H3" s="1"/>
      <c r="K3" s="1"/>
      <c r="L3" s="1"/>
      <c r="M3" s="1"/>
      <c r="N3" s="1" t="s">
        <v>72</v>
      </c>
      <c r="O3" s="1"/>
      <c r="P3" s="1"/>
      <c r="Q3" s="1"/>
      <c r="R3" s="1"/>
      <c r="S3" s="1"/>
      <c r="Z3" s="1"/>
      <c r="AA3" s="1"/>
    </row>
    <row r="4" spans="1:19" ht="12.75">
      <c r="A4" s="1"/>
      <c r="B4" s="1"/>
      <c r="C4" s="1"/>
      <c r="D4" s="1"/>
      <c r="E4" s="1"/>
      <c r="H4" s="1"/>
      <c r="K4" s="1"/>
      <c r="L4" s="1"/>
      <c r="M4" s="1"/>
      <c r="N4" s="1"/>
      <c r="O4" s="23"/>
      <c r="R4" s="1"/>
      <c r="S4" s="1"/>
    </row>
    <row r="5" spans="1:19" ht="12.75">
      <c r="A5" s="16" t="s">
        <v>39</v>
      </c>
      <c r="B5" s="17"/>
      <c r="C5" s="17"/>
      <c r="D5" s="1"/>
      <c r="E5" s="1"/>
      <c r="K5" s="1"/>
      <c r="L5" s="1"/>
      <c r="M5" s="1"/>
      <c r="N5" s="1"/>
      <c r="O5" s="23"/>
      <c r="R5" s="1"/>
      <c r="S5" s="1"/>
    </row>
    <row r="6" spans="1:19" ht="12.75">
      <c r="A6" s="17" t="s">
        <v>0</v>
      </c>
      <c r="B6" s="17"/>
      <c r="C6" s="17"/>
      <c r="D6" s="1"/>
      <c r="E6" s="1"/>
      <c r="K6" s="1"/>
      <c r="L6" s="1"/>
      <c r="M6" s="1"/>
      <c r="N6" s="1"/>
      <c r="O6" s="23"/>
      <c r="R6" s="1"/>
      <c r="S6" s="1"/>
    </row>
    <row r="7" spans="1:19" ht="12.75">
      <c r="A7" s="18"/>
      <c r="B7" s="18"/>
      <c r="C7" s="18"/>
      <c r="D7" s="1"/>
      <c r="E7" s="1"/>
      <c r="K7" s="1"/>
      <c r="L7" s="1"/>
      <c r="M7" s="1"/>
      <c r="N7" s="1"/>
      <c r="O7" s="23"/>
      <c r="R7" s="1"/>
      <c r="S7" s="1"/>
    </row>
    <row r="8" spans="1:19" ht="12.75">
      <c r="A8" s="19" t="s">
        <v>45</v>
      </c>
      <c r="B8" s="18"/>
      <c r="C8" s="15"/>
      <c r="D8" s="1"/>
      <c r="E8" s="1"/>
      <c r="K8" s="1"/>
      <c r="L8" s="1"/>
      <c r="P8" s="1"/>
      <c r="Q8" s="7"/>
      <c r="R8" s="1"/>
      <c r="S8" s="1"/>
    </row>
    <row r="9" spans="1:19" ht="12.75">
      <c r="A9" s="18" t="s">
        <v>46</v>
      </c>
      <c r="B9" s="72"/>
      <c r="C9" s="18"/>
      <c r="D9" s="1"/>
      <c r="E9" s="1"/>
      <c r="K9" s="1"/>
      <c r="L9" s="1"/>
      <c r="P9" s="1"/>
      <c r="Q9" s="1"/>
      <c r="R9" s="1"/>
      <c r="S9" s="1"/>
    </row>
    <row r="10" spans="1:19" ht="12.75">
      <c r="A10" s="18" t="s">
        <v>48</v>
      </c>
      <c r="B10" s="73"/>
      <c r="C10" s="18"/>
      <c r="D10" s="1"/>
      <c r="E10" s="1"/>
      <c r="F10" s="1"/>
      <c r="K10" s="1"/>
      <c r="L10" s="1"/>
      <c r="P10" s="1"/>
      <c r="Q10" s="1"/>
      <c r="R10" s="1"/>
      <c r="S10" s="1"/>
    </row>
    <row r="11" spans="1:19" ht="12.75">
      <c r="A11" s="18" t="s">
        <v>49</v>
      </c>
      <c r="B11" s="73"/>
      <c r="C11" s="18"/>
      <c r="D11" s="1"/>
      <c r="E11" s="1"/>
      <c r="F11" s="1"/>
      <c r="K11" s="1"/>
      <c r="L11" s="1"/>
      <c r="P11" s="1"/>
      <c r="Q11" s="1"/>
      <c r="R11" s="1"/>
      <c r="S11" s="1"/>
    </row>
    <row r="12" spans="1:19" ht="12.75">
      <c r="A12" s="15" t="s">
        <v>50</v>
      </c>
      <c r="B12" s="74"/>
      <c r="C12" s="18"/>
      <c r="D12" s="70">
        <f>IF(B12="","",IF(B12=0.09,"Correct!","Try again!"))</f>
      </c>
      <c r="E12" s="1"/>
      <c r="F12" s="1"/>
      <c r="K12" s="1"/>
      <c r="L12" s="1"/>
      <c r="P12" s="1"/>
      <c r="Q12" s="1"/>
      <c r="R12" s="1"/>
      <c r="S12" s="1"/>
    </row>
    <row r="13" spans="1:19" ht="12.75">
      <c r="A13" s="18" t="s">
        <v>51</v>
      </c>
      <c r="B13" s="75"/>
      <c r="C13" s="18"/>
      <c r="D13" s="70">
        <f>IF(B13="","",IF(B13=2,"Correct!","Try again!"))</f>
      </c>
      <c r="E13" s="1"/>
      <c r="F13" s="1"/>
      <c r="K13" s="1"/>
      <c r="L13" s="1"/>
      <c r="P13" s="1"/>
      <c r="Q13" s="1"/>
      <c r="R13" s="1"/>
      <c r="S13" s="1"/>
    </row>
    <row r="14" spans="1:19" ht="12.75">
      <c r="A14" s="18" t="s">
        <v>53</v>
      </c>
      <c r="B14" s="65"/>
      <c r="C14" s="18"/>
      <c r="D14" s="70">
        <f>IF(B14="","",IF(B14=0.18,"Correct!","Try again!"))</f>
      </c>
      <c r="E14" s="1"/>
      <c r="F14" s="1"/>
      <c r="K14" s="1"/>
      <c r="L14" s="1"/>
      <c r="P14" s="1"/>
      <c r="Q14" s="1"/>
      <c r="R14" s="1"/>
      <c r="S14" s="1"/>
    </row>
    <row r="15" spans="1:19" ht="12.75">
      <c r="A15" s="37"/>
      <c r="B15" s="38"/>
      <c r="C15" s="38"/>
      <c r="D15" s="1"/>
      <c r="E15" s="1"/>
      <c r="K15" s="1"/>
      <c r="L15" s="1"/>
      <c r="P15" s="1"/>
      <c r="Q15" s="1"/>
      <c r="R15" s="1"/>
      <c r="S15" s="1"/>
    </row>
    <row r="16" spans="1:19" ht="12.75">
      <c r="A16" s="19" t="s">
        <v>56</v>
      </c>
      <c r="B16" s="18"/>
      <c r="C16" s="15"/>
      <c r="D16" s="1"/>
      <c r="E16" s="1"/>
      <c r="K16" s="1"/>
      <c r="L16" s="1"/>
      <c r="P16" s="1"/>
      <c r="Q16" s="1"/>
      <c r="R16" s="1"/>
      <c r="S16" s="1"/>
    </row>
    <row r="17" spans="1:19" ht="12.75">
      <c r="A17" s="18" t="s">
        <v>46</v>
      </c>
      <c r="B17" s="72"/>
      <c r="C17" s="38"/>
      <c r="D17" s="1"/>
      <c r="E17" s="1"/>
      <c r="K17" s="1"/>
      <c r="L17" s="1"/>
      <c r="P17" s="1"/>
      <c r="Q17" s="1"/>
      <c r="R17" s="1"/>
      <c r="S17" s="1"/>
    </row>
    <row r="18" spans="1:19" ht="12.75">
      <c r="A18" s="18" t="s">
        <v>48</v>
      </c>
      <c r="B18" s="73"/>
      <c r="C18" s="38"/>
      <c r="D18" s="1"/>
      <c r="E18" s="1"/>
      <c r="K18" s="1"/>
      <c r="L18" s="1"/>
      <c r="P18" s="1"/>
      <c r="Q18" s="1"/>
      <c r="R18" s="1"/>
      <c r="S18" s="1"/>
    </row>
    <row r="19" spans="1:19" ht="12.75">
      <c r="A19" s="18" t="s">
        <v>49</v>
      </c>
      <c r="B19" s="73"/>
      <c r="C19" s="78" t="s">
        <v>60</v>
      </c>
      <c r="D19" s="1"/>
      <c r="E19" s="1"/>
      <c r="P19" s="1"/>
      <c r="Q19" s="1"/>
      <c r="R19" s="1"/>
      <c r="S19" s="1"/>
    </row>
    <row r="20" spans="1:19" ht="12.75">
      <c r="A20" s="15" t="s">
        <v>50</v>
      </c>
      <c r="B20" s="74"/>
      <c r="C20" s="80"/>
      <c r="D20" s="70">
        <f>IF(B20="","",IF(B20=0.09,"Correct!","Try again!"))</f>
      </c>
      <c r="E20" s="1"/>
      <c r="P20" s="1"/>
      <c r="Q20" s="1"/>
      <c r="R20" s="1"/>
      <c r="S20" s="1"/>
    </row>
    <row r="21" spans="1:19" ht="12.75">
      <c r="A21" s="18" t="s">
        <v>51</v>
      </c>
      <c r="B21" s="75"/>
      <c r="C21" s="67"/>
      <c r="D21" s="70">
        <f>IF(B21="","",IF(B21=2.5,"Correct!","Try again!"))</f>
      </c>
      <c r="E21" s="1"/>
      <c r="P21" s="1"/>
      <c r="Q21" s="1"/>
      <c r="R21" s="1"/>
      <c r="S21" s="1"/>
    </row>
    <row r="22" spans="1:19" ht="12.75">
      <c r="A22" s="18" t="s">
        <v>53</v>
      </c>
      <c r="B22" s="76"/>
      <c r="C22" s="79"/>
      <c r="D22" s="70">
        <f>IF(B22="","",IF(B22=0.225,"Correct!","Try again!"))</f>
      </c>
      <c r="P22" s="1"/>
      <c r="Q22" s="1"/>
      <c r="R22" s="1"/>
      <c r="S22" s="1"/>
    </row>
    <row r="23" spans="1:18" ht="12.75">
      <c r="A23" s="18"/>
      <c r="B23" s="22"/>
      <c r="C23" s="38"/>
      <c r="D23" s="1"/>
      <c r="E23" s="1"/>
      <c r="F23" s="1"/>
      <c r="G23" s="1"/>
      <c r="H23" s="1"/>
      <c r="P23" s="1"/>
      <c r="Q23" s="1"/>
      <c r="R23" s="1"/>
    </row>
    <row r="24" spans="1:18" ht="12.75">
      <c r="A24" s="19" t="s">
        <v>67</v>
      </c>
      <c r="B24" s="18"/>
      <c r="C24" s="38"/>
      <c r="D24" s="1"/>
      <c r="E24" s="1"/>
      <c r="F24" s="1"/>
      <c r="G24" s="1"/>
      <c r="H24" s="1"/>
      <c r="P24" s="1"/>
      <c r="Q24" s="1"/>
      <c r="R24" s="1"/>
    </row>
    <row r="25" spans="1:18" ht="12.75">
      <c r="A25" s="18" t="s">
        <v>46</v>
      </c>
      <c r="B25" s="72"/>
      <c r="C25" s="38"/>
      <c r="D25" s="1"/>
      <c r="E25" s="1"/>
      <c r="F25" s="1"/>
      <c r="G25" s="1"/>
      <c r="H25" s="1"/>
      <c r="P25" s="1"/>
      <c r="Q25" s="1"/>
      <c r="R25" s="1"/>
    </row>
    <row r="26" spans="1:18" ht="12.75">
      <c r="A26" s="18" t="s">
        <v>48</v>
      </c>
      <c r="B26" s="73"/>
      <c r="C26" s="38"/>
      <c r="D26" s="1"/>
      <c r="E26" s="1"/>
      <c r="F26" s="1"/>
      <c r="G26" s="1"/>
      <c r="H26" s="1"/>
      <c r="P26" s="1"/>
      <c r="Q26" s="1"/>
      <c r="R26" s="1"/>
    </row>
    <row r="27" spans="1:18" ht="12.75">
      <c r="A27" s="18" t="s">
        <v>49</v>
      </c>
      <c r="B27" s="73"/>
      <c r="C27" s="42" t="s">
        <v>60</v>
      </c>
      <c r="D27" s="1"/>
      <c r="E27" s="1"/>
      <c r="F27" s="1"/>
      <c r="G27" s="1"/>
      <c r="H27" s="1"/>
      <c r="P27" s="1"/>
      <c r="Q27" s="1"/>
      <c r="R27" s="1"/>
    </row>
    <row r="28" spans="1:18" ht="12.75">
      <c r="A28" s="15" t="s">
        <v>50</v>
      </c>
      <c r="B28" s="77"/>
      <c r="C28" s="80"/>
      <c r="D28" s="70">
        <f>IF(B28="","",IF(B28=0.098,"Correct!","Try again!"))</f>
      </c>
      <c r="E28" s="1"/>
      <c r="F28" s="1"/>
      <c r="G28" s="1"/>
      <c r="H28" s="1"/>
      <c r="P28" s="1"/>
      <c r="Q28" s="1"/>
      <c r="R28" s="1"/>
    </row>
    <row r="29" spans="1:18" ht="12.75">
      <c r="A29" s="18" t="s">
        <v>51</v>
      </c>
      <c r="B29" s="75"/>
      <c r="C29" s="67"/>
      <c r="D29" s="70">
        <f>IF(B29="","",IF(B29=2,"Correct!","Try again!"))</f>
      </c>
      <c r="E29" s="1"/>
      <c r="F29" s="1"/>
      <c r="G29" s="1"/>
      <c r="H29" s="1"/>
      <c r="P29" s="1"/>
      <c r="Q29" s="1"/>
      <c r="R29" s="1"/>
    </row>
    <row r="30" spans="1:17" ht="12.75">
      <c r="A30" s="18" t="s">
        <v>53</v>
      </c>
      <c r="B30" s="76"/>
      <c r="C30" s="79"/>
      <c r="D30" s="70">
        <f>IF(B30="","",IF(B30=0.196,"Correct!","Try again!"))</f>
      </c>
      <c r="E30" s="1"/>
      <c r="F30" s="1"/>
      <c r="G30" s="1"/>
      <c r="H30" s="1"/>
      <c r="P30" s="1"/>
      <c r="Q30" s="1"/>
    </row>
    <row r="31" spans="1:17" ht="12.75">
      <c r="A31" s="38"/>
      <c r="B31" s="38"/>
      <c r="C31" s="38"/>
      <c r="D31" s="1"/>
      <c r="E31" s="1"/>
      <c r="F31" s="1"/>
      <c r="G31" s="1"/>
      <c r="H31" s="1"/>
      <c r="P31" s="1"/>
      <c r="Q31" s="1"/>
    </row>
    <row r="32" spans="1:17" ht="12.75">
      <c r="A32" s="19" t="s">
        <v>71</v>
      </c>
      <c r="B32" s="18"/>
      <c r="C32" s="38"/>
      <c r="D32" s="1"/>
      <c r="E32" s="1"/>
      <c r="F32" s="1"/>
      <c r="G32" s="1"/>
      <c r="H32" s="1"/>
      <c r="P32" s="1"/>
      <c r="Q32" s="1"/>
    </row>
    <row r="33" spans="1:20" ht="12.75">
      <c r="A33" s="18" t="s">
        <v>46</v>
      </c>
      <c r="B33" s="72"/>
      <c r="C33" s="38"/>
      <c r="D33" s="1"/>
      <c r="E33" s="1"/>
      <c r="F33" s="1"/>
      <c r="G33" s="1"/>
      <c r="H33" s="1"/>
      <c r="P33" s="1"/>
      <c r="Q33" s="1"/>
      <c r="T33" s="1"/>
    </row>
    <row r="34" spans="1:20" ht="12.75">
      <c r="A34" s="18" t="s">
        <v>48</v>
      </c>
      <c r="B34" s="73"/>
      <c r="C34" s="18"/>
      <c r="D34" s="1"/>
      <c r="E34" s="1"/>
      <c r="F34" s="1"/>
      <c r="G34" s="1"/>
      <c r="H34" s="1"/>
      <c r="P34" s="1"/>
      <c r="Q34" s="1"/>
      <c r="T34" s="1"/>
    </row>
    <row r="35" spans="1:20" ht="12.75">
      <c r="A35" s="18" t="s">
        <v>49</v>
      </c>
      <c r="B35" s="73"/>
      <c r="C35" s="42" t="s">
        <v>60</v>
      </c>
      <c r="D35" s="1"/>
      <c r="E35" s="1"/>
      <c r="F35" s="1"/>
      <c r="G35" s="1"/>
      <c r="H35" s="1"/>
      <c r="L35" s="1"/>
      <c r="P35" s="1"/>
      <c r="Q35" s="1"/>
      <c r="T35" s="1"/>
    </row>
    <row r="36" spans="1:20" ht="12.75">
      <c r="A36" s="15" t="s">
        <v>50</v>
      </c>
      <c r="B36" s="77"/>
      <c r="C36" s="80"/>
      <c r="D36" s="70">
        <f>IF(B36="","",IF(B36=0.095,"Correct!","Try again!"))</f>
      </c>
      <c r="E36" s="1"/>
      <c r="F36" s="1"/>
      <c r="G36" s="1"/>
      <c r="H36" s="1"/>
      <c r="P36" s="1"/>
      <c r="Q36" s="1"/>
      <c r="T36" s="1"/>
    </row>
    <row r="37" spans="1:20" ht="12.75">
      <c r="A37" s="18" t="s">
        <v>51</v>
      </c>
      <c r="B37" s="75"/>
      <c r="C37" s="67"/>
      <c r="D37" s="70">
        <f>IF(B37="","",IF(B37=1.6,"Correct!","Try again!"))</f>
      </c>
      <c r="E37" s="1"/>
      <c r="F37" s="1"/>
      <c r="G37" s="1"/>
      <c r="H37" s="1"/>
      <c r="P37" s="1"/>
      <c r="Q37" s="1"/>
      <c r="T37" s="1"/>
    </row>
    <row r="38" spans="1:20" ht="12.75">
      <c r="A38" s="18" t="s">
        <v>53</v>
      </c>
      <c r="B38" s="76"/>
      <c r="C38" s="79"/>
      <c r="D38" s="70">
        <f>IF(B38="","",IF(B38=0.152,"Correct!","Try again!"))</f>
      </c>
      <c r="E38" s="1"/>
      <c r="F38" s="1"/>
      <c r="G38" s="1"/>
      <c r="H38" s="1"/>
      <c r="P38" s="1"/>
      <c r="Q38" s="1"/>
      <c r="T38" s="1"/>
    </row>
    <row r="39" spans="1:20" ht="12.75">
      <c r="A39" s="18"/>
      <c r="B39" s="56"/>
      <c r="C39" s="56"/>
      <c r="D39" s="1"/>
      <c r="E39" s="1"/>
      <c r="F39" s="1"/>
      <c r="G39" s="1"/>
      <c r="H39" s="1"/>
      <c r="P39" s="1"/>
      <c r="Q39" s="1"/>
      <c r="T39" s="1"/>
    </row>
    <row r="40" spans="1:20" ht="12.75">
      <c r="A40" s="19" t="s">
        <v>73</v>
      </c>
      <c r="B40" s="18"/>
      <c r="C40" s="56"/>
      <c r="D40" s="1"/>
      <c r="E40" s="1"/>
      <c r="F40" s="1"/>
      <c r="G40" s="1"/>
      <c r="H40" s="1"/>
      <c r="P40" s="1"/>
      <c r="Q40" s="1"/>
      <c r="T40" s="1"/>
    </row>
    <row r="41" spans="1:20" ht="12.75">
      <c r="A41" s="18" t="s">
        <v>46</v>
      </c>
      <c r="B41" s="72"/>
      <c r="C41" s="56"/>
      <c r="D41" s="1"/>
      <c r="E41" s="1"/>
      <c r="F41" s="1"/>
      <c r="G41" s="1"/>
      <c r="H41" s="1"/>
      <c r="P41" s="1"/>
      <c r="Q41" s="1"/>
      <c r="T41" s="1"/>
    </row>
    <row r="42" spans="1:20" ht="12.75">
      <c r="A42" s="18" t="s">
        <v>48</v>
      </c>
      <c r="B42" s="73"/>
      <c r="C42" s="56"/>
      <c r="D42" s="1"/>
      <c r="E42" s="1"/>
      <c r="F42" s="1"/>
      <c r="G42" s="1"/>
      <c r="H42" s="1"/>
      <c r="P42" s="1"/>
      <c r="Q42" s="1"/>
      <c r="T42" s="1"/>
    </row>
    <row r="43" spans="1:20" ht="12.75">
      <c r="A43" s="18" t="s">
        <v>49</v>
      </c>
      <c r="B43" s="73"/>
      <c r="C43" s="42" t="s">
        <v>60</v>
      </c>
      <c r="D43" s="1"/>
      <c r="E43" s="1"/>
      <c r="F43" s="1"/>
      <c r="G43" s="1"/>
      <c r="H43" s="1"/>
      <c r="P43" s="1"/>
      <c r="Q43" s="1"/>
      <c r="T43" s="1"/>
    </row>
    <row r="44" spans="1:20" ht="12.75">
      <c r="A44" s="15" t="s">
        <v>50</v>
      </c>
      <c r="B44" s="77"/>
      <c r="C44" s="80"/>
      <c r="D44" s="70">
        <f>IF(B44="","",IF(B44=0.125,"Correct!","Try again!"))</f>
      </c>
      <c r="E44" s="1"/>
      <c r="F44" s="1"/>
      <c r="G44" s="1"/>
      <c r="H44" s="1"/>
      <c r="P44" s="1"/>
      <c r="Q44" s="1"/>
      <c r="T44" s="1"/>
    </row>
    <row r="45" spans="1:20" ht="12.75">
      <c r="A45" s="18" t="s">
        <v>51</v>
      </c>
      <c r="B45" s="75"/>
      <c r="C45" s="67"/>
      <c r="D45" s="70">
        <f>IF(B45="","",IF(B45=2.4,"Correct!","Try again!"))</f>
      </c>
      <c r="E45" s="1"/>
      <c r="F45" s="1"/>
      <c r="G45" s="1"/>
      <c r="H45" s="1"/>
      <c r="P45" s="1"/>
      <c r="Q45" s="1"/>
      <c r="T45" s="1"/>
    </row>
    <row r="46" spans="1:20" ht="12.75">
      <c r="A46" s="18" t="s">
        <v>53</v>
      </c>
      <c r="B46" s="76"/>
      <c r="C46" s="79"/>
      <c r="D46" s="70">
        <f>IF(B46="","",IF(B46=0.3,"Correct!","Try again!"))</f>
      </c>
      <c r="E46" s="1"/>
      <c r="F46" s="1"/>
      <c r="G46" s="1"/>
      <c r="H46" s="1"/>
      <c r="P46" s="1"/>
      <c r="Q46" s="1"/>
      <c r="T46" s="1"/>
    </row>
    <row r="47" spans="1:20" ht="12.75">
      <c r="A47" s="18"/>
      <c r="B47" s="18"/>
      <c r="C47" s="18"/>
      <c r="D47" s="1"/>
      <c r="E47" s="1"/>
      <c r="F47" s="1"/>
      <c r="G47" s="1"/>
      <c r="H47" s="1"/>
      <c r="P47" s="1"/>
      <c r="Q47" s="1"/>
      <c r="T47" s="1"/>
    </row>
    <row r="48" spans="1:20" ht="12.75">
      <c r="A48" s="19" t="s">
        <v>74</v>
      </c>
      <c r="B48" s="18"/>
      <c r="C48" s="18"/>
      <c r="D48" s="1"/>
      <c r="E48" s="1"/>
      <c r="F48" s="1"/>
      <c r="G48" s="1"/>
      <c r="H48" s="1"/>
      <c r="P48" s="1"/>
      <c r="Q48" s="1"/>
      <c r="T48" s="1"/>
    </row>
    <row r="49" spans="1:18" ht="12.75">
      <c r="A49" s="18" t="s">
        <v>46</v>
      </c>
      <c r="B49" s="72"/>
      <c r="C49" s="18"/>
      <c r="D49" s="1"/>
      <c r="E49" s="1"/>
      <c r="F49" s="1"/>
      <c r="G49" s="1"/>
      <c r="H49" s="1"/>
      <c r="P49" s="1"/>
      <c r="Q49" s="1"/>
      <c r="R49" s="1"/>
    </row>
    <row r="50" spans="1:19" ht="12.75">
      <c r="A50" s="18" t="s">
        <v>48</v>
      </c>
      <c r="B50" s="73"/>
      <c r="C50" s="18"/>
      <c r="D50" s="1"/>
      <c r="E50" s="1"/>
      <c r="F50" s="1"/>
      <c r="G50" s="1"/>
      <c r="H50" s="1"/>
      <c r="P50" s="1"/>
      <c r="Q50" s="1"/>
      <c r="R50" s="1"/>
      <c r="S50" s="1"/>
    </row>
    <row r="51" spans="1:19" ht="12.75">
      <c r="A51" s="18" t="s">
        <v>49</v>
      </c>
      <c r="B51" s="73"/>
      <c r="C51" s="42" t="s">
        <v>60</v>
      </c>
      <c r="D51" s="1"/>
      <c r="E51" s="1"/>
      <c r="F51" s="1"/>
      <c r="G51" s="1"/>
      <c r="H51" s="1"/>
      <c r="P51" s="1"/>
      <c r="R51" s="1"/>
      <c r="S51" s="1"/>
    </row>
    <row r="52" spans="1:19" ht="12.75">
      <c r="A52" s="15" t="s">
        <v>50</v>
      </c>
      <c r="B52" s="77"/>
      <c r="C52" s="80"/>
      <c r="D52" s="70">
        <f>IF(B52="","",IF(B52=0.08,"Correct!","Try again!"))</f>
      </c>
      <c r="E52" s="1"/>
      <c r="F52" s="1"/>
      <c r="G52" s="1"/>
      <c r="H52" s="1"/>
      <c r="P52" s="1"/>
      <c r="R52" s="1"/>
      <c r="S52" s="1"/>
    </row>
    <row r="53" spans="1:19" ht="12.75">
      <c r="A53" s="18" t="s">
        <v>51</v>
      </c>
      <c r="B53" s="81"/>
      <c r="C53" s="67"/>
      <c r="D53" s="70">
        <f>IF(B53="","",IF(B53=2.04081632653061,"Correct!","Try again!"))</f>
      </c>
      <c r="E53" s="1"/>
      <c r="F53" s="1"/>
      <c r="G53" s="1"/>
      <c r="H53" s="1"/>
      <c r="P53" s="1"/>
      <c r="R53" s="1"/>
      <c r="S53" s="1"/>
    </row>
    <row r="54" spans="1:19" ht="12.75">
      <c r="A54" s="18" t="s">
        <v>53</v>
      </c>
      <c r="B54" s="76"/>
      <c r="C54" s="79"/>
      <c r="D54" s="70">
        <f>IF(B54="","",IF(B54=0.163265306122449,"Correct!","Try again!"))</f>
      </c>
      <c r="E54" s="1"/>
      <c r="F54" s="1"/>
      <c r="G54" s="1"/>
      <c r="H54" s="1"/>
      <c r="P54" s="1"/>
      <c r="R54" s="1"/>
      <c r="S54" s="1"/>
    </row>
    <row r="55" spans="1:19" ht="12.75">
      <c r="A55" s="18"/>
      <c r="B55" s="18"/>
      <c r="C55" s="18"/>
      <c r="D55" s="1"/>
      <c r="E55" s="1"/>
      <c r="F55" s="1"/>
      <c r="G55" s="1"/>
      <c r="H55" s="1"/>
      <c r="P55" s="1"/>
      <c r="R55" s="1"/>
      <c r="S55" s="1"/>
    </row>
    <row r="56" spans="1:19" ht="12.75">
      <c r="A56" s="19" t="s">
        <v>75</v>
      </c>
      <c r="B56" s="18"/>
      <c r="C56" s="18"/>
      <c r="D56" s="1"/>
      <c r="E56" s="1"/>
      <c r="F56" s="1"/>
      <c r="G56" s="1"/>
      <c r="H56" s="1"/>
      <c r="P56" s="1"/>
      <c r="R56" s="1"/>
      <c r="S56" s="1"/>
    </row>
    <row r="57" spans="1:19" ht="12.75">
      <c r="A57" s="18" t="s">
        <v>46</v>
      </c>
      <c r="B57" s="72"/>
      <c r="C57" s="18"/>
      <c r="D57" s="1"/>
      <c r="E57" s="1"/>
      <c r="F57" s="1"/>
      <c r="G57" s="1"/>
      <c r="H57" s="1"/>
      <c r="P57" s="1"/>
      <c r="Q57" s="1"/>
      <c r="R57" s="1"/>
      <c r="S57" s="1"/>
    </row>
    <row r="58" spans="1:19" ht="12.75">
      <c r="A58" s="18" t="s">
        <v>48</v>
      </c>
      <c r="B58" s="73"/>
      <c r="C58" s="18"/>
      <c r="D58" s="1"/>
      <c r="E58" s="1"/>
      <c r="F58" s="1"/>
      <c r="G58" s="1"/>
      <c r="H58" s="1"/>
      <c r="P58" s="1"/>
      <c r="Q58" s="1"/>
      <c r="R58" s="1"/>
      <c r="S58" s="1"/>
    </row>
    <row r="59" spans="1:19" ht="12.75">
      <c r="A59" s="18" t="s">
        <v>49</v>
      </c>
      <c r="B59" s="73"/>
      <c r="C59" s="42" t="s">
        <v>60</v>
      </c>
      <c r="D59" s="1"/>
      <c r="E59" s="1"/>
      <c r="F59" s="1"/>
      <c r="G59" s="1"/>
      <c r="H59" s="1"/>
      <c r="Q59" s="1"/>
      <c r="R59" s="1"/>
      <c r="S59" s="1"/>
    </row>
    <row r="60" spans="1:19" ht="12.75">
      <c r="A60" s="15" t="s">
        <v>50</v>
      </c>
      <c r="B60" s="77"/>
      <c r="C60" s="80"/>
      <c r="D60" s="70">
        <f>IF(B60="","",IF(B60=0.09,"Correct!","Try again!"))</f>
      </c>
      <c r="E60" s="1"/>
      <c r="F60" s="1"/>
      <c r="G60" s="1"/>
      <c r="H60" s="1"/>
      <c r="Q60" s="1"/>
      <c r="R60" s="1"/>
      <c r="S60" s="1"/>
    </row>
    <row r="61" spans="1:19" ht="12.75">
      <c r="A61" s="18" t="s">
        <v>51</v>
      </c>
      <c r="B61" s="82"/>
      <c r="C61" s="67"/>
      <c r="D61" s="70">
        <f>IF(B61="","",IF(B61=2.22222222222222,"Correct!","Try again!"))</f>
      </c>
      <c r="E61" s="1"/>
      <c r="F61" s="1"/>
      <c r="G61" s="1"/>
      <c r="H61" s="1"/>
      <c r="Q61" s="1"/>
      <c r="R61" s="1"/>
      <c r="S61" s="1"/>
    </row>
    <row r="62" spans="1:19" ht="12.75">
      <c r="A62" s="18" t="s">
        <v>53</v>
      </c>
      <c r="B62" s="76"/>
      <c r="C62" s="79"/>
      <c r="D62" s="70">
        <f>IF(B62="","",IF(B62=0.2,"Correct!","Try again!"))</f>
      </c>
      <c r="E62" s="1"/>
      <c r="F62" s="1"/>
      <c r="G62" s="1"/>
      <c r="H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Q65" s="1"/>
      <c r="S65" s="1"/>
    </row>
    <row r="66" spans="1:17" ht="12.75">
      <c r="A66" s="1"/>
      <c r="B66" s="1"/>
      <c r="C66" s="1"/>
      <c r="D66" s="1"/>
      <c r="E66" s="1"/>
      <c r="F66" s="1"/>
      <c r="G66" s="1"/>
      <c r="H66" s="1"/>
      <c r="M66" s="1"/>
      <c r="N66" s="1"/>
      <c r="O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1"/>
      <c r="E71" s="1"/>
      <c r="F71" s="1"/>
      <c r="G71" s="1"/>
      <c r="H71" s="1"/>
      <c r="M71" s="1"/>
      <c r="N71" s="1"/>
      <c r="P71" s="1"/>
      <c r="Q71" s="1"/>
    </row>
    <row r="72" spans="1:17" ht="12.75">
      <c r="A72" s="1"/>
      <c r="B72" s="1"/>
      <c r="C72" s="1"/>
      <c r="D72" s="1"/>
      <c r="E72" s="1"/>
      <c r="F72" s="1"/>
      <c r="G72" s="1"/>
      <c r="H72" s="1"/>
      <c r="M72" s="1"/>
      <c r="N72" s="1"/>
      <c r="P72" s="1"/>
      <c r="Q72" s="1"/>
    </row>
    <row r="73" spans="1:16" ht="12.75">
      <c r="A73" s="1"/>
      <c r="B73" s="1"/>
      <c r="C73" s="1"/>
      <c r="D73" s="1"/>
      <c r="E73" s="1"/>
      <c r="F73" s="1"/>
      <c r="G73" s="1"/>
      <c r="H73" s="1"/>
      <c r="M73" s="1"/>
      <c r="N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M74" s="1"/>
      <c r="N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L75" s="1"/>
      <c r="M75" s="1"/>
      <c r="N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M76" s="1"/>
      <c r="N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M84" s="1"/>
      <c r="N84" s="1"/>
      <c r="O84" s="1"/>
      <c r="P84" s="1"/>
    </row>
    <row r="85" spans="1:15" ht="12.75">
      <c r="A85" s="1"/>
      <c r="B85" s="1"/>
      <c r="C85" s="1"/>
      <c r="D85" s="1"/>
      <c r="E85" s="1"/>
      <c r="F85" s="1"/>
      <c r="G85" s="1"/>
      <c r="H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M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M94" s="1"/>
      <c r="O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N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M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M119" s="1"/>
      <c r="O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17" ht="12.75">
      <c r="A132" s="1"/>
      <c r="B132" s="1"/>
      <c r="C132" s="1"/>
      <c r="D132" s="1"/>
      <c r="E132" s="1"/>
      <c r="F132" s="1"/>
      <c r="G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1"/>
      <c r="P146" s="1"/>
      <c r="Q146" s="1"/>
    </row>
    <row r="147" spans="1:17" ht="12.75">
      <c r="A147" s="1"/>
      <c r="B147" s="1"/>
      <c r="C147" s="1"/>
      <c r="D147" s="1"/>
      <c r="E147" s="1"/>
      <c r="F147" s="1"/>
      <c r="G147" s="1"/>
      <c r="P147" s="1"/>
      <c r="Q147" s="1"/>
    </row>
    <row r="148" spans="1:17" ht="12.75">
      <c r="A148" s="1"/>
      <c r="B148" s="1"/>
      <c r="C148" s="1"/>
      <c r="D148" s="1"/>
      <c r="E148" s="1"/>
      <c r="F148" s="1"/>
      <c r="G148" s="1"/>
      <c r="P148" s="1"/>
      <c r="Q148" s="1"/>
    </row>
    <row r="149" spans="1:17" ht="12.75">
      <c r="A149" s="1"/>
      <c r="B149" s="1"/>
      <c r="C149" s="1"/>
      <c r="D149" s="1"/>
      <c r="E149" s="1"/>
      <c r="F149" s="1"/>
      <c r="G149" s="1"/>
      <c r="P149" s="1"/>
      <c r="Q149" s="1"/>
    </row>
    <row r="150" spans="1:17" ht="12.75">
      <c r="A150" s="1"/>
      <c r="B150" s="1"/>
      <c r="C150" s="1"/>
      <c r="D150" s="1"/>
      <c r="E150" s="1"/>
      <c r="F150" s="1"/>
      <c r="G150" s="1"/>
      <c r="P150" s="1"/>
      <c r="Q150" s="1"/>
    </row>
    <row r="151" spans="1:17" ht="12.75">
      <c r="A151" s="1"/>
      <c r="B151" s="1"/>
      <c r="C151" s="1"/>
      <c r="D151" s="1"/>
      <c r="E151" s="1"/>
      <c r="F151" s="1"/>
      <c r="G151" s="1"/>
      <c r="N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1"/>
      <c r="N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1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M172" s="1"/>
      <c r="N172" s="1"/>
      <c r="O172" s="1"/>
      <c r="P172" s="1"/>
      <c r="Q172" s="1"/>
    </row>
    <row r="173" spans="1:16" ht="12.75">
      <c r="A173" s="1"/>
      <c r="B173" s="1"/>
      <c r="C173" s="1"/>
      <c r="D173" s="1"/>
      <c r="E173" s="1"/>
      <c r="F173" s="1"/>
      <c r="G173" s="1"/>
      <c r="M173" s="1"/>
      <c r="N173" s="1"/>
      <c r="O173" s="1"/>
      <c r="P173" s="1"/>
    </row>
    <row r="174" spans="1:16" ht="12.75">
      <c r="A174" s="1"/>
      <c r="B174" s="1"/>
      <c r="C174" s="1"/>
      <c r="D174" s="1"/>
      <c r="E174" s="1"/>
      <c r="F174" s="1"/>
      <c r="G174" s="1"/>
      <c r="M174" s="1"/>
      <c r="N174" s="1"/>
      <c r="O174" s="1"/>
      <c r="P174" s="1"/>
    </row>
    <row r="175" spans="1:16" ht="12.75">
      <c r="A175" s="1"/>
      <c r="B175" s="1"/>
      <c r="C175" s="1"/>
      <c r="D175" s="1"/>
      <c r="E175" s="1"/>
      <c r="F175" s="1"/>
      <c r="G175" s="1"/>
      <c r="M175" s="1"/>
      <c r="N175" s="1"/>
      <c r="O175" s="1"/>
      <c r="P175" s="1"/>
    </row>
    <row r="176" spans="1:16" ht="12.75">
      <c r="A176" s="1"/>
      <c r="B176" s="1"/>
      <c r="C176" s="1"/>
      <c r="D176" s="1"/>
      <c r="E176" s="1"/>
      <c r="F176" s="1"/>
      <c r="G176" s="1"/>
      <c r="M176" s="1"/>
      <c r="N176" s="1"/>
      <c r="O176" s="1"/>
      <c r="P176" s="1"/>
    </row>
    <row r="177" spans="1:16" ht="12.75">
      <c r="A177" s="1"/>
      <c r="B177" s="1"/>
      <c r="C177" s="1"/>
      <c r="D177" s="1"/>
      <c r="E177" s="1"/>
      <c r="F177" s="1"/>
      <c r="G177" s="1"/>
      <c r="M177" s="1"/>
      <c r="N177" s="1"/>
      <c r="O177" s="1"/>
      <c r="P177" s="1"/>
    </row>
    <row r="178" spans="1:16" ht="12.75">
      <c r="A178" s="1"/>
      <c r="B178" s="1"/>
      <c r="C178" s="1"/>
      <c r="D178" s="1"/>
      <c r="E178" s="1"/>
      <c r="F178" s="1"/>
      <c r="G178" s="1"/>
      <c r="M178" s="1"/>
      <c r="N178" s="1"/>
      <c r="O178" s="1"/>
      <c r="P178" s="1"/>
    </row>
    <row r="179" spans="1:16" ht="12.75">
      <c r="A179" s="1"/>
      <c r="B179" s="1"/>
      <c r="C179" s="1"/>
      <c r="D179" s="1"/>
      <c r="E179" s="1"/>
      <c r="F179" s="1"/>
      <c r="G179" s="1"/>
      <c r="M179" s="1"/>
      <c r="N179" s="1"/>
      <c r="O179" s="1"/>
      <c r="P179" s="1"/>
    </row>
    <row r="180" spans="1:16" ht="12.75">
      <c r="A180" s="1"/>
      <c r="B180" s="1"/>
      <c r="C180" s="1"/>
      <c r="D180" s="1"/>
      <c r="E180" s="1"/>
      <c r="F180" s="1"/>
      <c r="G180" s="1"/>
      <c r="M180" s="1"/>
      <c r="N180" s="1"/>
      <c r="O180" s="1"/>
      <c r="P180" s="1"/>
    </row>
    <row r="181" spans="1:16" ht="12.75">
      <c r="A181" s="1"/>
      <c r="B181" s="1"/>
      <c r="C181" s="1"/>
      <c r="D181" s="1"/>
      <c r="E181" s="1"/>
      <c r="F181" s="1"/>
      <c r="G181" s="1"/>
      <c r="M181" s="1"/>
      <c r="N181" s="1"/>
      <c r="O181" s="1"/>
      <c r="P181" s="1"/>
    </row>
    <row r="182" spans="1:16" ht="12.75">
      <c r="A182" s="1"/>
      <c r="B182" s="1"/>
      <c r="C182" s="1"/>
      <c r="D182" s="1"/>
      <c r="E182" s="1"/>
      <c r="F182" s="1"/>
      <c r="G182" s="1"/>
      <c r="M182" s="1"/>
      <c r="N182" s="1"/>
      <c r="O182" s="1"/>
      <c r="P182" s="1"/>
    </row>
    <row r="183" spans="1:15" ht="12.75">
      <c r="A183" s="1"/>
      <c r="B183" s="1"/>
      <c r="C183" s="1"/>
      <c r="D183" s="1"/>
      <c r="E183" s="1"/>
      <c r="F183" s="1"/>
      <c r="G183" s="1"/>
      <c r="M183" s="1"/>
      <c r="N183" s="1"/>
      <c r="O183" s="1"/>
    </row>
    <row r="184" spans="1:15" ht="12.75">
      <c r="A184" s="1"/>
      <c r="B184" s="1"/>
      <c r="C184" s="1"/>
      <c r="D184" s="1"/>
      <c r="E184" s="1"/>
      <c r="F184" s="1"/>
      <c r="G184" s="1"/>
      <c r="M184" s="1"/>
      <c r="N184" s="1"/>
      <c r="O184" s="1"/>
    </row>
    <row r="185" spans="1:15" ht="12.75">
      <c r="A185" s="1"/>
      <c r="B185" s="1"/>
      <c r="C185" s="1"/>
      <c r="D185" s="1"/>
      <c r="E185" s="1"/>
      <c r="F185" s="1"/>
      <c r="G185" s="1"/>
      <c r="M185" s="1"/>
      <c r="N185" s="1"/>
      <c r="O185" s="1"/>
    </row>
    <row r="186" spans="1:15" ht="12.75">
      <c r="A186" s="1"/>
      <c r="B186" s="1"/>
      <c r="C186" s="1"/>
      <c r="D186" s="1"/>
      <c r="E186" s="1"/>
      <c r="F186" s="1"/>
      <c r="G186" s="1"/>
      <c r="M186" s="1"/>
      <c r="N186" s="1"/>
      <c r="O186" s="1"/>
    </row>
    <row r="187" spans="1:15" ht="12.75">
      <c r="A187" s="1"/>
      <c r="B187" s="1"/>
      <c r="C187" s="1"/>
      <c r="D187" s="1"/>
      <c r="E187" s="1"/>
      <c r="F187" s="1"/>
      <c r="G187" s="1"/>
      <c r="M187" s="1"/>
      <c r="N187" s="1"/>
      <c r="O187" s="1"/>
    </row>
    <row r="188" spans="1:15" ht="12.75">
      <c r="A188" s="1"/>
      <c r="B188" s="1"/>
      <c r="C188" s="1"/>
      <c r="D188" s="1"/>
      <c r="E188" s="1"/>
      <c r="F188" s="1"/>
      <c r="G188" s="1"/>
      <c r="M188" s="1"/>
      <c r="N188" s="1"/>
      <c r="O188" s="1"/>
    </row>
    <row r="189" spans="1:15" ht="12.75">
      <c r="A189" s="1"/>
      <c r="B189" s="1"/>
      <c r="C189" s="1"/>
      <c r="D189" s="1"/>
      <c r="E189" s="1"/>
      <c r="F189" s="1"/>
      <c r="G189" s="1"/>
      <c r="M189" s="1"/>
      <c r="N189" s="1"/>
      <c r="O189" s="1"/>
    </row>
    <row r="190" spans="1:15" ht="12.75">
      <c r="A190" s="1"/>
      <c r="B190" s="1"/>
      <c r="C190" s="1"/>
      <c r="D190" s="1"/>
      <c r="E190" s="1"/>
      <c r="F190" s="1"/>
      <c r="G190" s="1"/>
      <c r="M190" s="1"/>
      <c r="N190" s="1"/>
      <c r="O190" s="1"/>
    </row>
    <row r="191" spans="1:15" ht="12.75">
      <c r="A191" s="1"/>
      <c r="B191" s="1"/>
      <c r="C191" s="1"/>
      <c r="D191" s="1"/>
      <c r="E191" s="1"/>
      <c r="F191" s="1"/>
      <c r="G191" s="1"/>
      <c r="M191" s="1"/>
      <c r="N191" s="1"/>
      <c r="O191" s="1"/>
    </row>
    <row r="192" spans="1:15" ht="12.75">
      <c r="A192" s="1"/>
      <c r="B192" s="1"/>
      <c r="C192" s="1"/>
      <c r="D192" s="1"/>
      <c r="E192" s="1"/>
      <c r="F192" s="1"/>
      <c r="G192" s="1"/>
      <c r="M192" s="1"/>
      <c r="O192" s="1"/>
    </row>
    <row r="193" spans="1:15" ht="12.75">
      <c r="A193" s="1"/>
      <c r="B193" s="1"/>
      <c r="C193" s="1"/>
      <c r="D193" s="1"/>
      <c r="E193" s="1"/>
      <c r="F193" s="1"/>
      <c r="G193" s="1"/>
      <c r="M193" s="1"/>
      <c r="O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</sheetData>
  <dataValidations count="1">
    <dataValidation type="list" allowBlank="1" showInputMessage="1" showErrorMessage="1" promptTitle="Click on down arrow to" prompt="select from dropdown list." sqref="C20:C22 C28:C30 C36:C38 C44:C46 C52:C54 C60:C62">
      <formula1>List1</formula1>
    </dataValidation>
  </dataValidations>
  <printOptions horizontalCentered="1"/>
  <pageMargins left="0" right="0" top="0.69" bottom="0.71" header="0.5" footer="0.5"/>
  <pageSetup horizontalDpi="300" verticalDpi="300" orientation="portrait" r:id="rId3"/>
  <rowBreaks count="1" manualBreakCount="1">
    <brk id="39" max="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28125" style="57" bestFit="1" customWidth="1"/>
    <col min="2" max="2" width="10.7109375" style="57" bestFit="1" customWidth="1"/>
    <col min="3" max="3" width="7.140625" style="57" bestFit="1" customWidth="1"/>
    <col min="4" max="16384" width="9.140625" style="57" customWidth="1"/>
  </cols>
  <sheetData>
    <row r="1" spans="1:3" ht="12.75">
      <c r="A1" s="36" t="s">
        <v>115</v>
      </c>
      <c r="B1" s="23"/>
      <c r="C1" s="23"/>
    </row>
    <row r="2" spans="1:3" ht="12.75">
      <c r="A2" s="36"/>
      <c r="B2" s="23"/>
      <c r="C2" s="23"/>
    </row>
    <row r="3" spans="1:3" ht="12.75">
      <c r="A3" s="16" t="s">
        <v>39</v>
      </c>
      <c r="B3" s="34"/>
      <c r="C3" s="34"/>
    </row>
    <row r="4" spans="1:3" ht="12.75">
      <c r="A4" s="24" t="s">
        <v>31</v>
      </c>
      <c r="B4" s="34"/>
      <c r="C4" s="34"/>
    </row>
    <row r="5" spans="1:3" ht="12.75">
      <c r="A5" s="24"/>
      <c r="B5" s="34"/>
      <c r="C5" s="34"/>
    </row>
    <row r="6" spans="1:3" ht="12.75">
      <c r="A6" s="15"/>
      <c r="B6" s="48" t="s">
        <v>40</v>
      </c>
      <c r="C6" s="48" t="s">
        <v>41</v>
      </c>
    </row>
    <row r="7" spans="1:3" ht="12.75">
      <c r="A7" s="15" t="s">
        <v>20</v>
      </c>
      <c r="B7" s="28">
        <v>4000000</v>
      </c>
      <c r="C7" s="49">
        <v>80</v>
      </c>
    </row>
    <row r="8" spans="1:3" ht="12.75">
      <c r="A8" s="15" t="s">
        <v>42</v>
      </c>
      <c r="B8" s="30">
        <v>2800000</v>
      </c>
      <c r="C8" s="50">
        <v>56</v>
      </c>
    </row>
    <row r="9" spans="1:3" ht="12.75">
      <c r="A9" s="15" t="s">
        <v>43</v>
      </c>
      <c r="B9" s="51">
        <f>B7-B8</f>
        <v>1200000</v>
      </c>
      <c r="C9" s="52">
        <f>C7-C8</f>
        <v>24</v>
      </c>
    </row>
    <row r="10" spans="1:3" ht="12.75">
      <c r="A10" s="15" t="s">
        <v>44</v>
      </c>
      <c r="B10" s="30">
        <v>840000</v>
      </c>
      <c r="C10" s="50">
        <v>16.8</v>
      </c>
    </row>
    <row r="11" spans="1:3" ht="12.75">
      <c r="A11" s="15" t="s">
        <v>22</v>
      </c>
      <c r="B11" s="33">
        <f>B9-B10</f>
        <v>360000</v>
      </c>
      <c r="C11" s="53">
        <f>C9-C10</f>
        <v>7.199999999999999</v>
      </c>
    </row>
    <row r="12" spans="1:3" ht="12.75">
      <c r="A12" s="15" t="s">
        <v>47</v>
      </c>
      <c r="B12" s="30">
        <v>108000</v>
      </c>
      <c r="C12" s="50">
        <v>2.16</v>
      </c>
    </row>
    <row r="13" spans="1:3" ht="13.5" thickBot="1">
      <c r="A13" s="15" t="s">
        <v>26</v>
      </c>
      <c r="B13" s="31">
        <f>B11-B12</f>
        <v>252000</v>
      </c>
      <c r="C13" s="54">
        <f>C11-C12</f>
        <v>5.039999999999999</v>
      </c>
    </row>
    <row r="14" spans="1:3" ht="13.5" thickTop="1">
      <c r="A14" s="15"/>
      <c r="B14" s="29"/>
      <c r="C14" s="33"/>
    </row>
    <row r="15" spans="1:3" ht="12.75">
      <c r="A15" s="15"/>
      <c r="B15" s="29"/>
      <c r="C15" s="29"/>
    </row>
    <row r="16" spans="1:3" ht="12.75">
      <c r="A16" s="15" t="s">
        <v>52</v>
      </c>
      <c r="B16" s="35">
        <v>0.3</v>
      </c>
      <c r="C16" s="28"/>
    </row>
    <row r="17" spans="1:3" ht="12.75">
      <c r="A17" s="15" t="s">
        <v>54</v>
      </c>
      <c r="B17" s="28">
        <v>2000000</v>
      </c>
      <c r="C17" s="35"/>
    </row>
    <row r="18" spans="1:3" ht="12.75">
      <c r="A18" s="15" t="s">
        <v>55</v>
      </c>
      <c r="B18" s="29">
        <v>400000</v>
      </c>
      <c r="C18" s="29"/>
    </row>
    <row r="19" spans="1:3" ht="12.75">
      <c r="A19" s="15" t="s">
        <v>57</v>
      </c>
      <c r="B19" s="29">
        <v>32000</v>
      </c>
      <c r="C19" s="15"/>
    </row>
    <row r="20" spans="1:3" ht="12.75">
      <c r="A20" s="15" t="s">
        <v>58</v>
      </c>
      <c r="B20" s="29">
        <v>500000</v>
      </c>
      <c r="C20" s="15"/>
    </row>
    <row r="21" spans="1:3" ht="12.75">
      <c r="A21" s="15" t="s">
        <v>59</v>
      </c>
      <c r="B21" s="29">
        <v>60000</v>
      </c>
      <c r="C21" s="15"/>
    </row>
    <row r="22" spans="1:3" ht="12.75">
      <c r="A22" s="15" t="s">
        <v>61</v>
      </c>
      <c r="B22" s="29">
        <v>20000</v>
      </c>
      <c r="C22" s="15"/>
    </row>
    <row r="23" spans="1:3" ht="12.75">
      <c r="A23" s="15" t="s">
        <v>63</v>
      </c>
      <c r="B23" s="55">
        <v>0.2</v>
      </c>
      <c r="C23" s="15"/>
    </row>
    <row r="24" spans="1:3" ht="12.75">
      <c r="A24" s="15" t="s">
        <v>65</v>
      </c>
      <c r="B24" s="28">
        <v>40000</v>
      </c>
      <c r="C24" s="15"/>
    </row>
    <row r="25" spans="1:3" ht="12.75">
      <c r="A25" s="15" t="s">
        <v>66</v>
      </c>
      <c r="B25" s="29">
        <v>200000</v>
      </c>
      <c r="C25" s="15"/>
    </row>
    <row r="26" spans="1:3" ht="12.75">
      <c r="A26" s="15"/>
      <c r="B26" s="15"/>
      <c r="C26" s="15"/>
    </row>
    <row r="27" spans="1:3" ht="12.75">
      <c r="A27" s="15" t="s">
        <v>68</v>
      </c>
      <c r="B27" s="29"/>
      <c r="C27" s="29"/>
    </row>
    <row r="28" spans="1:3" ht="12.75">
      <c r="A28" s="15" t="s">
        <v>69</v>
      </c>
      <c r="B28" s="47">
        <v>0.196</v>
      </c>
      <c r="C28" s="15"/>
    </row>
    <row r="29" spans="1:3" ht="12.75">
      <c r="A29" s="15" t="s">
        <v>70</v>
      </c>
      <c r="B29" s="47">
        <v>0.163</v>
      </c>
      <c r="C29" s="15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1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24.28125" style="2" bestFit="1" customWidth="1"/>
    <col min="2" max="4" width="10.7109375" style="2" bestFit="1" customWidth="1"/>
    <col min="5" max="5" width="13.421875" style="2" bestFit="1" customWidth="1"/>
    <col min="6" max="16384" width="9.140625" style="2" customWidth="1"/>
  </cols>
  <sheetData>
    <row r="1" spans="2:27" ht="12.75">
      <c r="B1" s="4" t="s">
        <v>1</v>
      </c>
      <c r="C1" s="5"/>
      <c r="K1" s="1"/>
      <c r="L1" s="1"/>
      <c r="M1" s="1"/>
      <c r="N1" s="1"/>
      <c r="O1" s="3"/>
      <c r="P1" s="1"/>
      <c r="R1" s="1"/>
      <c r="S1" s="1"/>
      <c r="Z1" s="1"/>
      <c r="AA1" s="1"/>
    </row>
    <row r="2" spans="1:27" ht="12.75">
      <c r="A2" s="1"/>
      <c r="B2" s="4" t="s">
        <v>2</v>
      </c>
      <c r="C2" s="5"/>
      <c r="D2" s="1"/>
      <c r="E2" s="1"/>
      <c r="H2" s="1"/>
      <c r="K2" s="1"/>
      <c r="L2" s="1"/>
      <c r="M2" s="1"/>
      <c r="N2" s="1"/>
      <c r="O2" s="1"/>
      <c r="P2" s="1"/>
      <c r="R2" s="1"/>
      <c r="S2" s="1"/>
      <c r="Z2" s="1"/>
      <c r="AA2" s="1"/>
    </row>
    <row r="3" spans="1:27" ht="12.75">
      <c r="A3" s="1"/>
      <c r="C3" s="6" t="s">
        <v>113</v>
      </c>
      <c r="D3" s="1"/>
      <c r="E3" s="1"/>
      <c r="H3" s="1"/>
      <c r="K3" s="1"/>
      <c r="L3" s="1"/>
      <c r="M3" s="1"/>
      <c r="N3" s="1"/>
      <c r="O3" s="1"/>
      <c r="P3" s="1"/>
      <c r="Q3" s="1"/>
      <c r="R3" s="1"/>
      <c r="S3" s="1"/>
      <c r="V3" s="1"/>
      <c r="Z3" s="1"/>
      <c r="AA3" s="1"/>
    </row>
    <row r="4" spans="1:22" ht="12.75">
      <c r="A4" s="1"/>
      <c r="B4" s="1"/>
      <c r="C4" s="1"/>
      <c r="D4" s="1"/>
      <c r="E4" s="1"/>
      <c r="H4" s="1"/>
      <c r="K4" s="1"/>
      <c r="L4" s="1"/>
      <c r="M4" s="1"/>
      <c r="N4" s="1"/>
      <c r="O4" s="23"/>
      <c r="P4" s="23"/>
      <c r="R4" s="1"/>
      <c r="S4" s="1"/>
      <c r="V4" s="1"/>
    </row>
    <row r="5" spans="1:22" ht="12.75">
      <c r="A5" s="1"/>
      <c r="B5" s="1"/>
      <c r="C5" s="1"/>
      <c r="D5" s="1"/>
      <c r="E5" s="1"/>
      <c r="K5" s="1"/>
      <c r="L5" s="1"/>
      <c r="M5" s="1"/>
      <c r="N5" s="1"/>
      <c r="O5" s="23"/>
      <c r="P5" s="23"/>
      <c r="R5" s="1"/>
      <c r="S5" s="1"/>
      <c r="V5" s="13"/>
    </row>
    <row r="6" spans="1:22" ht="12.75">
      <c r="A6" s="16" t="s">
        <v>76</v>
      </c>
      <c r="B6" s="17"/>
      <c r="C6" s="17"/>
      <c r="D6" s="17"/>
      <c r="E6" s="1"/>
      <c r="K6" s="1"/>
      <c r="L6" s="1"/>
      <c r="M6" s="1"/>
      <c r="N6" s="1"/>
      <c r="O6" s="23"/>
      <c r="P6" s="23"/>
      <c r="R6" s="1"/>
      <c r="S6" s="1"/>
      <c r="V6" s="1"/>
    </row>
    <row r="7" spans="1:22" ht="12.75">
      <c r="A7" s="17" t="s">
        <v>77</v>
      </c>
      <c r="B7" s="17"/>
      <c r="C7" s="17"/>
      <c r="D7" s="17"/>
      <c r="E7" s="1"/>
      <c r="K7" s="1"/>
      <c r="L7" s="1"/>
      <c r="M7" s="23"/>
      <c r="N7" s="23"/>
      <c r="O7" s="23"/>
      <c r="P7" s="23"/>
      <c r="R7" s="1"/>
      <c r="S7" s="1"/>
      <c r="V7" s="1"/>
    </row>
    <row r="8" spans="1:22" ht="12.75">
      <c r="A8" s="18"/>
      <c r="B8" s="18"/>
      <c r="C8" s="18"/>
      <c r="D8" s="18"/>
      <c r="E8" s="1"/>
      <c r="K8" s="1"/>
      <c r="L8" s="1"/>
      <c r="Q8" s="1"/>
      <c r="R8" s="1"/>
      <c r="S8" s="1"/>
      <c r="V8" s="1"/>
    </row>
    <row r="9" spans="1:22" ht="12.75">
      <c r="A9" s="18" t="s">
        <v>82</v>
      </c>
      <c r="B9" s="84"/>
      <c r="C9" s="15"/>
      <c r="D9" s="18"/>
      <c r="E9" s="1"/>
      <c r="K9" s="1"/>
      <c r="L9" s="1"/>
      <c r="Q9" s="1"/>
      <c r="R9" s="1"/>
      <c r="S9" s="1"/>
      <c r="V9" s="1"/>
    </row>
    <row r="10" spans="1:22" ht="12.75">
      <c r="A10" s="18" t="s">
        <v>84</v>
      </c>
      <c r="B10" s="85"/>
      <c r="C10" s="18"/>
      <c r="D10" s="18"/>
      <c r="E10" s="1"/>
      <c r="F10" s="1"/>
      <c r="K10" s="1"/>
      <c r="L10" s="1"/>
      <c r="Q10" s="1"/>
      <c r="R10" s="1"/>
      <c r="S10" s="1"/>
      <c r="V10" s="1"/>
    </row>
    <row r="11" spans="1:22" ht="12.75">
      <c r="A11" s="18" t="s">
        <v>85</v>
      </c>
      <c r="B11" s="61"/>
      <c r="C11" s="18"/>
      <c r="D11" s="18"/>
      <c r="E11" s="1"/>
      <c r="F11" s="1"/>
      <c r="K11" s="1"/>
      <c r="L11" s="1"/>
      <c r="Q11" s="1"/>
      <c r="R11" s="1"/>
      <c r="S11" s="1"/>
      <c r="V11" s="1"/>
    </row>
    <row r="12" spans="1:22" ht="12.75">
      <c r="A12" s="37"/>
      <c r="B12" s="38"/>
      <c r="C12" s="38"/>
      <c r="D12" s="18"/>
      <c r="E12" s="1"/>
      <c r="F12" s="1"/>
      <c r="K12" s="1"/>
      <c r="L12" s="1"/>
      <c r="Q12" s="1"/>
      <c r="R12" s="1"/>
      <c r="S12" s="1"/>
      <c r="V12" s="1"/>
    </row>
    <row r="13" spans="1:22" ht="12.75">
      <c r="A13" s="18" t="s">
        <v>88</v>
      </c>
      <c r="B13" s="18"/>
      <c r="C13" s="15"/>
      <c r="D13" s="18"/>
      <c r="E13" s="1"/>
      <c r="F13" s="1"/>
      <c r="K13" s="1"/>
      <c r="L13" s="1"/>
      <c r="Q13" s="1"/>
      <c r="R13" s="1"/>
      <c r="S13" s="1"/>
      <c r="V13" s="1"/>
    </row>
    <row r="14" spans="1:22" ht="12.75">
      <c r="A14" s="18"/>
      <c r="B14" s="39" t="s">
        <v>90</v>
      </c>
      <c r="C14" s="39"/>
      <c r="D14" s="39"/>
      <c r="E14" s="1"/>
      <c r="F14" s="1"/>
      <c r="K14" s="1"/>
      <c r="L14" s="1"/>
      <c r="Q14" s="1"/>
      <c r="R14" s="1"/>
      <c r="S14" s="1"/>
      <c r="V14" s="14"/>
    </row>
    <row r="15" spans="1:22" ht="12.75">
      <c r="A15" s="18" t="s">
        <v>92</v>
      </c>
      <c r="B15" s="84"/>
      <c r="C15" s="86"/>
      <c r="D15" s="84"/>
      <c r="E15" s="1"/>
      <c r="K15" s="1"/>
      <c r="L15" s="1"/>
      <c r="Q15" s="1"/>
      <c r="R15" s="1"/>
      <c r="S15" s="1"/>
      <c r="V15" s="10"/>
    </row>
    <row r="16" spans="1:22" ht="12.75">
      <c r="A16" s="18"/>
      <c r="B16" s="18"/>
      <c r="C16" s="18"/>
      <c r="D16" s="18"/>
      <c r="E16" s="1"/>
      <c r="K16" s="1"/>
      <c r="L16" s="1"/>
      <c r="Q16" s="1"/>
      <c r="R16" s="1"/>
      <c r="S16" s="1"/>
      <c r="V16" s="11"/>
    </row>
    <row r="17" spans="1:22" ht="12.75">
      <c r="A17" s="18" t="s">
        <v>48</v>
      </c>
      <c r="B17" s="72"/>
      <c r="C17" s="95"/>
      <c r="D17" s="72"/>
      <c r="E17" s="1"/>
      <c r="K17" s="1"/>
      <c r="L17" s="1"/>
      <c r="Q17" s="1"/>
      <c r="R17" s="1"/>
      <c r="S17" s="1"/>
      <c r="V17" s="12"/>
    </row>
    <row r="18" spans="1:22" ht="12.75">
      <c r="A18" s="18" t="s">
        <v>96</v>
      </c>
      <c r="B18" s="87"/>
      <c r="C18" s="91"/>
      <c r="D18" s="87"/>
      <c r="E18" s="1"/>
      <c r="K18" s="1"/>
      <c r="L18" s="1"/>
      <c r="Q18" s="1"/>
      <c r="R18" s="1"/>
      <c r="S18" s="1"/>
      <c r="V18" s="10"/>
    </row>
    <row r="19" spans="1:19" ht="12.75">
      <c r="A19" s="18" t="s">
        <v>98</v>
      </c>
      <c r="B19" s="96"/>
      <c r="C19" s="97"/>
      <c r="D19" s="96"/>
      <c r="Q19" s="1"/>
      <c r="R19" s="1"/>
      <c r="S19" s="1"/>
    </row>
    <row r="20" spans="1:19" ht="12.75">
      <c r="A20" s="18" t="s">
        <v>100</v>
      </c>
      <c r="B20" s="87"/>
      <c r="C20" s="91"/>
      <c r="D20" s="87"/>
      <c r="Q20" s="1"/>
      <c r="R20" s="1"/>
      <c r="S20" s="1"/>
    </row>
    <row r="21" spans="1:19" ht="13.5" thickBot="1">
      <c r="A21" s="18" t="s">
        <v>102</v>
      </c>
      <c r="B21" s="88"/>
      <c r="C21" s="92"/>
      <c r="D21" s="88"/>
      <c r="Q21" s="1"/>
      <c r="R21" s="1"/>
      <c r="S21" s="1"/>
    </row>
    <row r="22" spans="1:19" ht="14.25" thickBot="1" thickTop="1">
      <c r="A22" s="18" t="s">
        <v>104</v>
      </c>
      <c r="B22" s="89"/>
      <c r="C22" s="93"/>
      <c r="D22" s="89"/>
      <c r="Q22" s="1"/>
      <c r="R22" s="1"/>
      <c r="S22" s="1"/>
    </row>
    <row r="23" spans="1:18" ht="13.5" thickTop="1">
      <c r="A23" s="18" t="s">
        <v>84</v>
      </c>
      <c r="B23" s="90"/>
      <c r="C23" s="94"/>
      <c r="D23" s="90"/>
      <c r="E23" s="1"/>
      <c r="F23" s="1"/>
      <c r="G23" s="1"/>
      <c r="H23" s="1"/>
      <c r="Q23" s="1"/>
      <c r="R23" s="1"/>
    </row>
    <row r="24" spans="1:18" ht="12.75">
      <c r="A24" s="18" t="s">
        <v>85</v>
      </c>
      <c r="B24" s="98"/>
      <c r="C24" s="99"/>
      <c r="D24" s="98"/>
      <c r="E24" s="1"/>
      <c r="F24" s="1"/>
      <c r="G24" s="1"/>
      <c r="H24" s="1"/>
      <c r="Q24" s="1"/>
      <c r="R24" s="1"/>
    </row>
    <row r="25" spans="1:18" ht="12.75">
      <c r="A25" s="18" t="s">
        <v>106</v>
      </c>
      <c r="B25" s="90"/>
      <c r="C25" s="94"/>
      <c r="D25" s="90"/>
      <c r="E25" s="1"/>
      <c r="F25" s="1"/>
      <c r="G25" s="1"/>
      <c r="H25" s="1"/>
      <c r="Q25" s="1"/>
      <c r="R25" s="1"/>
    </row>
    <row r="26" spans="1:18" ht="12.75">
      <c r="A26" s="18"/>
      <c r="B26" s="18"/>
      <c r="C26" s="18"/>
      <c r="D26" s="18"/>
      <c r="E26" s="1"/>
      <c r="F26" s="1"/>
      <c r="G26" s="1"/>
      <c r="H26" s="1"/>
      <c r="Q26" s="1"/>
      <c r="R26" s="1"/>
    </row>
    <row r="27" spans="1:18" ht="12.75">
      <c r="A27" s="40" t="s">
        <v>108</v>
      </c>
      <c r="B27" s="41" t="s">
        <v>109</v>
      </c>
      <c r="C27" s="41" t="s">
        <v>110</v>
      </c>
      <c r="D27" s="41" t="s">
        <v>40</v>
      </c>
      <c r="E27" s="1"/>
      <c r="F27" s="1"/>
      <c r="G27" s="1"/>
      <c r="H27" s="1"/>
      <c r="Q27" s="1"/>
      <c r="R27" s="1"/>
    </row>
    <row r="28" spans="1:18" ht="12.75">
      <c r="A28" s="18"/>
      <c r="B28" s="42" t="s">
        <v>20</v>
      </c>
      <c r="C28" s="42" t="s">
        <v>20</v>
      </c>
      <c r="D28" s="42" t="s">
        <v>20</v>
      </c>
      <c r="E28" s="1"/>
      <c r="F28" s="1"/>
      <c r="G28" s="1"/>
      <c r="H28" s="1"/>
      <c r="Q28" s="1"/>
      <c r="R28" s="1"/>
    </row>
    <row r="29" spans="1:18" ht="12.75">
      <c r="A29" s="18" t="s">
        <v>92</v>
      </c>
      <c r="B29" s="84"/>
      <c r="C29" s="84"/>
      <c r="D29" s="84"/>
      <c r="E29" s="1"/>
      <c r="F29" s="1"/>
      <c r="G29" s="1"/>
      <c r="H29" s="1"/>
      <c r="Q29" s="1"/>
      <c r="R29" s="1"/>
    </row>
    <row r="30" spans="1:17" ht="12.75">
      <c r="A30" s="18"/>
      <c r="B30" s="18"/>
      <c r="C30" s="18"/>
      <c r="D30" s="18"/>
      <c r="E30" s="1"/>
      <c r="F30" s="1"/>
      <c r="G30" s="1"/>
      <c r="H30" s="1"/>
      <c r="Q30" s="1"/>
    </row>
    <row r="31" spans="1:22" ht="12.75">
      <c r="A31" s="18" t="s">
        <v>48</v>
      </c>
      <c r="B31" s="72"/>
      <c r="C31" s="95"/>
      <c r="D31" s="72"/>
      <c r="E31" s="1"/>
      <c r="F31" s="1"/>
      <c r="G31" s="1"/>
      <c r="H31" s="1"/>
      <c r="Q31" s="1"/>
      <c r="V31" s="10"/>
    </row>
    <row r="32" spans="1:17" ht="12.75">
      <c r="A32" s="18" t="s">
        <v>96</v>
      </c>
      <c r="B32" s="87"/>
      <c r="C32" s="91"/>
      <c r="D32" s="87"/>
      <c r="E32" s="1"/>
      <c r="F32" s="1"/>
      <c r="G32" s="1"/>
      <c r="H32" s="1"/>
      <c r="Q32" s="1"/>
    </row>
    <row r="33" spans="1:17" ht="12.75">
      <c r="A33" s="18" t="s">
        <v>98</v>
      </c>
      <c r="B33" s="96"/>
      <c r="C33" s="97"/>
      <c r="D33" s="96"/>
      <c r="E33" s="1"/>
      <c r="F33" s="1"/>
      <c r="G33" s="1"/>
      <c r="H33" s="1"/>
      <c r="Q33" s="1"/>
    </row>
    <row r="34" spans="1:17" ht="12.75">
      <c r="A34" s="18" t="s">
        <v>100</v>
      </c>
      <c r="B34" s="87"/>
      <c r="C34" s="91"/>
      <c r="D34" s="87"/>
      <c r="E34" s="1"/>
      <c r="F34" s="1"/>
      <c r="G34" s="1"/>
      <c r="H34" s="1"/>
      <c r="Q34" s="1"/>
    </row>
    <row r="35" spans="1:17" ht="13.5" thickBot="1">
      <c r="A35" s="18" t="s">
        <v>102</v>
      </c>
      <c r="B35" s="88"/>
      <c r="C35" s="92"/>
      <c r="D35" s="88"/>
      <c r="E35" s="1"/>
      <c r="F35" s="1"/>
      <c r="G35" s="1"/>
      <c r="H35" s="1"/>
      <c r="L35" s="1"/>
      <c r="Q35" s="1"/>
    </row>
    <row r="36" spans="1:17" ht="14.25" thickBot="1" thickTop="1">
      <c r="A36" s="18" t="s">
        <v>104</v>
      </c>
      <c r="B36" s="89"/>
      <c r="C36" s="93"/>
      <c r="D36" s="89"/>
      <c r="E36" s="1"/>
      <c r="F36" s="1"/>
      <c r="G36" s="1"/>
      <c r="H36" s="1"/>
      <c r="Q36" s="1"/>
    </row>
    <row r="37" spans="1:17" ht="13.5" thickTop="1">
      <c r="A37" s="18" t="s">
        <v>84</v>
      </c>
      <c r="B37" s="90"/>
      <c r="C37" s="94"/>
      <c r="D37" s="90"/>
      <c r="E37" s="1"/>
      <c r="F37" s="1"/>
      <c r="G37" s="1"/>
      <c r="H37" s="1"/>
      <c r="Q37" s="1"/>
    </row>
    <row r="38" spans="1:17" ht="12.75">
      <c r="A38" s="18" t="s">
        <v>85</v>
      </c>
      <c r="B38" s="100"/>
      <c r="C38" s="101"/>
      <c r="D38" s="100"/>
      <c r="E38" s="1"/>
      <c r="F38" s="1"/>
      <c r="G38" s="1"/>
      <c r="H38" s="1"/>
      <c r="Q38" s="1"/>
    </row>
    <row r="39" spans="1:17" ht="12.75">
      <c r="A39" s="18" t="s">
        <v>106</v>
      </c>
      <c r="B39" s="90"/>
      <c r="C39" s="94"/>
      <c r="D39" s="90"/>
      <c r="E39" s="1"/>
      <c r="F39" s="1"/>
      <c r="G39" s="1"/>
      <c r="H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M48" s="1"/>
      <c r="N48" s="1"/>
      <c r="O48" s="1"/>
      <c r="P48" s="1"/>
      <c r="Q48" s="1"/>
    </row>
    <row r="49" spans="1:18" ht="12.75">
      <c r="A49" s="1"/>
      <c r="B49" s="1"/>
      <c r="C49" s="1"/>
      <c r="D49" s="1"/>
      <c r="E49" s="1"/>
      <c r="F49" s="1"/>
      <c r="G49" s="1"/>
      <c r="H49" s="1"/>
      <c r="M49" s="1"/>
      <c r="N49" s="1"/>
      <c r="O49" s="1"/>
      <c r="P49" s="1"/>
      <c r="Q49" s="1"/>
      <c r="R49" s="1"/>
    </row>
    <row r="50" spans="1:19" ht="12.75">
      <c r="A50" s="1"/>
      <c r="B50" s="1"/>
      <c r="C50" s="1"/>
      <c r="D50" s="1"/>
      <c r="E50" s="1"/>
      <c r="F50" s="1"/>
      <c r="G50" s="1"/>
      <c r="H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M51" s="1"/>
      <c r="N51" s="1"/>
      <c r="O51" s="1"/>
      <c r="P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M52" s="1"/>
      <c r="N52" s="1"/>
      <c r="O52" s="1"/>
      <c r="P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M53" s="1"/>
      <c r="N53" s="1"/>
      <c r="O53" s="1"/>
      <c r="P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M54" s="1"/>
      <c r="N54" s="1"/>
      <c r="O54" s="1"/>
      <c r="P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M55" s="1"/>
      <c r="N55" s="1"/>
      <c r="O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M56" s="1"/>
      <c r="N56" s="1"/>
      <c r="O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M57" s="1"/>
      <c r="N57" s="1"/>
      <c r="O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M58" s="1"/>
      <c r="N58" s="1"/>
      <c r="O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M59" s="1"/>
      <c r="N59" s="1"/>
      <c r="O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M60" s="1"/>
      <c r="N60" s="1"/>
      <c r="O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M61" s="1"/>
      <c r="N61" s="1"/>
      <c r="O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M62" s="1"/>
      <c r="N62" s="1"/>
      <c r="O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M65" s="1"/>
      <c r="N65" s="1"/>
      <c r="O65" s="1"/>
      <c r="P65" s="1"/>
      <c r="Q65" s="1"/>
      <c r="S65" s="1"/>
    </row>
    <row r="66" spans="1:17" ht="12.75">
      <c r="A66" s="1"/>
      <c r="B66" s="1"/>
      <c r="C66" s="1"/>
      <c r="D66" s="1"/>
      <c r="E66" s="1"/>
      <c r="F66" s="1"/>
      <c r="G66" s="1"/>
      <c r="H66" s="1"/>
      <c r="M66" s="1"/>
      <c r="N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M67" s="1"/>
      <c r="N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M68" s="1"/>
      <c r="N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M69" s="1"/>
      <c r="N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M70" s="1"/>
      <c r="N70" s="1"/>
      <c r="P70" s="1"/>
      <c r="Q70" s="1"/>
    </row>
    <row r="71" spans="1:17" ht="12.75">
      <c r="A71" s="1"/>
      <c r="B71" s="1"/>
      <c r="C71" s="1"/>
      <c r="D71" s="1"/>
      <c r="E71" s="1"/>
      <c r="F71" s="1"/>
      <c r="G71" s="1"/>
      <c r="H71" s="1"/>
      <c r="M71" s="1"/>
      <c r="N71" s="1"/>
      <c r="P71" s="1"/>
      <c r="Q71" s="1"/>
    </row>
    <row r="72" spans="1:17" ht="12.75">
      <c r="A72" s="1"/>
      <c r="B72" s="1"/>
      <c r="C72" s="1"/>
      <c r="D72" s="1"/>
      <c r="E72" s="1"/>
      <c r="F72" s="1"/>
      <c r="G72" s="1"/>
      <c r="H72" s="1"/>
      <c r="M72" s="1"/>
      <c r="N72" s="1"/>
      <c r="O72" s="1"/>
      <c r="P72" s="1"/>
      <c r="Q72" s="1"/>
    </row>
    <row r="73" spans="1:16" ht="12.75">
      <c r="A73" s="1"/>
      <c r="B73" s="1"/>
      <c r="C73" s="1"/>
      <c r="D73" s="1"/>
      <c r="E73" s="1"/>
      <c r="F73" s="1"/>
      <c r="G73" s="1"/>
      <c r="H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M80" s="1"/>
      <c r="N80" s="1"/>
      <c r="O80" s="1"/>
      <c r="P80" s="1"/>
    </row>
    <row r="81" spans="1:15" ht="12.75">
      <c r="A81" s="1"/>
      <c r="B81" s="1"/>
      <c r="C81" s="1"/>
      <c r="D81" s="1"/>
      <c r="E81" s="1"/>
      <c r="F81" s="1"/>
      <c r="G81" s="1"/>
      <c r="H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M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M89" s="1"/>
      <c r="O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14" ht="12.75">
      <c r="A95" s="1"/>
      <c r="B95" s="1"/>
      <c r="C95" s="1"/>
      <c r="D95" s="1"/>
      <c r="E95" s="1"/>
      <c r="F95" s="1"/>
      <c r="G95" s="1"/>
      <c r="H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N96" s="1"/>
    </row>
    <row r="97" spans="1:15" ht="12.75">
      <c r="A97" s="1"/>
      <c r="B97" s="1"/>
      <c r="C97" s="1"/>
      <c r="D97" s="1"/>
      <c r="E97" s="1"/>
      <c r="F97" s="1"/>
      <c r="G97" s="1"/>
      <c r="H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M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M114" s="1"/>
      <c r="O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17" ht="12.75">
      <c r="A132" s="1"/>
      <c r="B132" s="1"/>
      <c r="C132" s="1"/>
      <c r="D132" s="1"/>
      <c r="E132" s="1"/>
      <c r="F132" s="1"/>
      <c r="G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1"/>
      <c r="N146" s="1"/>
      <c r="P146" s="1"/>
      <c r="Q146" s="1"/>
    </row>
    <row r="147" spans="1:17" ht="12.75">
      <c r="A147" s="1"/>
      <c r="B147" s="1"/>
      <c r="C147" s="1"/>
      <c r="D147" s="1"/>
      <c r="E147" s="1"/>
      <c r="F147" s="1"/>
      <c r="G147" s="1"/>
      <c r="N147" s="1"/>
      <c r="P147" s="1"/>
      <c r="Q147" s="1"/>
    </row>
    <row r="148" spans="1:17" ht="12.75">
      <c r="A148" s="1"/>
      <c r="B148" s="1"/>
      <c r="C148" s="1"/>
      <c r="D148" s="1"/>
      <c r="E148" s="1"/>
      <c r="F148" s="1"/>
      <c r="G148" s="1"/>
      <c r="M148" s="1"/>
      <c r="N148" s="1"/>
      <c r="O148" s="1"/>
      <c r="P148" s="1"/>
      <c r="Q148" s="1"/>
    </row>
    <row r="149" spans="1:17" ht="12.75">
      <c r="A149" s="1"/>
      <c r="B149" s="1"/>
      <c r="C149" s="1"/>
      <c r="D149" s="1"/>
      <c r="E149" s="1"/>
      <c r="F149" s="1"/>
      <c r="G149" s="1"/>
      <c r="M149" s="1"/>
      <c r="N149" s="1"/>
      <c r="O149" s="1"/>
      <c r="P149" s="1"/>
      <c r="Q149" s="1"/>
    </row>
    <row r="150" spans="1:17" ht="12.75">
      <c r="A150" s="1"/>
      <c r="B150" s="1"/>
      <c r="C150" s="1"/>
      <c r="D150" s="1"/>
      <c r="E150" s="1"/>
      <c r="F150" s="1"/>
      <c r="G150" s="1"/>
      <c r="M150" s="1"/>
      <c r="N150" s="1"/>
      <c r="O150" s="1"/>
      <c r="P150" s="1"/>
      <c r="Q150" s="1"/>
    </row>
    <row r="151" spans="1:17" ht="12.75">
      <c r="A151" s="1"/>
      <c r="B151" s="1"/>
      <c r="C151" s="1"/>
      <c r="D151" s="1"/>
      <c r="E151" s="1"/>
      <c r="F151" s="1"/>
      <c r="G151" s="1"/>
      <c r="M151" s="1"/>
      <c r="N151" s="1"/>
      <c r="O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1"/>
      <c r="M152" s="1"/>
      <c r="N152" s="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1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M172" s="1"/>
      <c r="N172" s="1"/>
      <c r="O172" s="1"/>
      <c r="P172" s="1"/>
      <c r="Q172" s="1"/>
    </row>
    <row r="173" spans="1:16" ht="12.75">
      <c r="A173" s="1"/>
      <c r="B173" s="1"/>
      <c r="C173" s="1"/>
      <c r="D173" s="1"/>
      <c r="E173" s="1"/>
      <c r="F173" s="1"/>
      <c r="G173" s="1"/>
      <c r="M173" s="1"/>
      <c r="N173" s="1"/>
      <c r="O173" s="1"/>
      <c r="P173" s="1"/>
    </row>
    <row r="174" spans="1:16" ht="12.75">
      <c r="A174" s="1"/>
      <c r="B174" s="1"/>
      <c r="C174" s="1"/>
      <c r="D174" s="1"/>
      <c r="E174" s="1"/>
      <c r="F174" s="1"/>
      <c r="G174" s="1"/>
      <c r="M174" s="1"/>
      <c r="N174" s="1"/>
      <c r="O174" s="1"/>
      <c r="P174" s="1"/>
    </row>
    <row r="175" spans="1:16" ht="12.75">
      <c r="A175" s="1"/>
      <c r="B175" s="1"/>
      <c r="C175" s="1"/>
      <c r="D175" s="1"/>
      <c r="E175" s="1"/>
      <c r="F175" s="1"/>
      <c r="G175" s="1"/>
      <c r="M175" s="1"/>
      <c r="N175" s="1"/>
      <c r="O175" s="1"/>
      <c r="P175" s="1"/>
    </row>
    <row r="176" spans="1:16" ht="12.75">
      <c r="A176" s="1"/>
      <c r="B176" s="1"/>
      <c r="C176" s="1"/>
      <c r="D176" s="1"/>
      <c r="E176" s="1"/>
      <c r="F176" s="1"/>
      <c r="G176" s="1"/>
      <c r="M176" s="1"/>
      <c r="N176" s="1"/>
      <c r="O176" s="1"/>
      <c r="P176" s="1"/>
    </row>
    <row r="177" spans="1:16" ht="12.75">
      <c r="A177" s="1"/>
      <c r="B177" s="1"/>
      <c r="C177" s="1"/>
      <c r="D177" s="1"/>
      <c r="E177" s="1"/>
      <c r="F177" s="1"/>
      <c r="G177" s="1"/>
      <c r="M177" s="1"/>
      <c r="N177" s="1"/>
      <c r="O177" s="1"/>
      <c r="P177" s="1"/>
    </row>
    <row r="178" spans="1:16" ht="12.75">
      <c r="A178" s="1"/>
      <c r="B178" s="1"/>
      <c r="C178" s="1"/>
      <c r="D178" s="1"/>
      <c r="E178" s="1"/>
      <c r="F178" s="1"/>
      <c r="G178" s="1"/>
      <c r="M178" s="1"/>
      <c r="N178" s="1"/>
      <c r="O178" s="1"/>
      <c r="P178" s="1"/>
    </row>
    <row r="179" spans="1:15" ht="12.75">
      <c r="A179" s="1"/>
      <c r="B179" s="1"/>
      <c r="C179" s="1"/>
      <c r="D179" s="1"/>
      <c r="E179" s="1"/>
      <c r="F179" s="1"/>
      <c r="G179" s="1"/>
      <c r="M179" s="1"/>
      <c r="N179" s="1"/>
      <c r="O179" s="1"/>
    </row>
    <row r="180" spans="1:15" ht="12.75">
      <c r="A180" s="1"/>
      <c r="B180" s="1"/>
      <c r="C180" s="1"/>
      <c r="D180" s="1"/>
      <c r="E180" s="1"/>
      <c r="F180" s="1"/>
      <c r="G180" s="1"/>
      <c r="M180" s="1"/>
      <c r="N180" s="1"/>
      <c r="O180" s="1"/>
    </row>
    <row r="181" spans="1:15" ht="12.75">
      <c r="A181" s="1"/>
      <c r="B181" s="1"/>
      <c r="C181" s="1"/>
      <c r="D181" s="1"/>
      <c r="E181" s="1"/>
      <c r="F181" s="1"/>
      <c r="G181" s="1"/>
      <c r="M181" s="1"/>
      <c r="N181" s="1"/>
      <c r="O181" s="1"/>
    </row>
    <row r="182" spans="1:15" ht="12.75">
      <c r="A182" s="1"/>
      <c r="B182" s="1"/>
      <c r="C182" s="1"/>
      <c r="D182" s="1"/>
      <c r="E182" s="1"/>
      <c r="F182" s="1"/>
      <c r="G182" s="1"/>
      <c r="M182" s="1"/>
      <c r="N182" s="1"/>
      <c r="O182" s="1"/>
    </row>
    <row r="183" spans="1:15" ht="12.75">
      <c r="A183" s="1"/>
      <c r="B183" s="1"/>
      <c r="C183" s="1"/>
      <c r="D183" s="1"/>
      <c r="E183" s="1"/>
      <c r="F183" s="1"/>
      <c r="G183" s="1"/>
      <c r="M183" s="1"/>
      <c r="N183" s="1"/>
      <c r="O183" s="1"/>
    </row>
    <row r="184" spans="1:15" ht="12.75">
      <c r="A184" s="1"/>
      <c r="B184" s="1"/>
      <c r="C184" s="1"/>
      <c r="D184" s="1"/>
      <c r="E184" s="1"/>
      <c r="F184" s="1"/>
      <c r="G184" s="1"/>
      <c r="M184" s="1"/>
      <c r="N184" s="1"/>
      <c r="O184" s="1"/>
    </row>
    <row r="185" spans="1:15" ht="12.75">
      <c r="A185" s="1"/>
      <c r="B185" s="1"/>
      <c r="C185" s="1"/>
      <c r="D185" s="1"/>
      <c r="E185" s="1"/>
      <c r="F185" s="1"/>
      <c r="G185" s="1"/>
      <c r="M185" s="1"/>
      <c r="N185" s="1"/>
      <c r="O185" s="1"/>
    </row>
    <row r="186" spans="1:15" ht="12.75">
      <c r="A186" s="1"/>
      <c r="B186" s="1"/>
      <c r="C186" s="1"/>
      <c r="D186" s="1"/>
      <c r="E186" s="1"/>
      <c r="F186" s="1"/>
      <c r="G186" s="1"/>
      <c r="M186" s="1"/>
      <c r="N186" s="1"/>
      <c r="O186" s="1"/>
    </row>
    <row r="187" spans="1:15" ht="12.75">
      <c r="A187" s="1"/>
      <c r="B187" s="1"/>
      <c r="C187" s="1"/>
      <c r="D187" s="1"/>
      <c r="E187" s="1"/>
      <c r="F187" s="1"/>
      <c r="G187" s="1"/>
      <c r="M187" s="1"/>
      <c r="O187" s="1"/>
    </row>
    <row r="188" spans="1:15" ht="12.75">
      <c r="A188" s="1"/>
      <c r="B188" s="1"/>
      <c r="C188" s="1"/>
      <c r="D188" s="1"/>
      <c r="E188" s="1"/>
      <c r="F188" s="1"/>
      <c r="G188" s="1"/>
      <c r="M188" s="1"/>
      <c r="O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</sheetData>
  <dataValidations count="17">
    <dataValidation errorStyle="warning" type="whole" operator="equal" allowBlank="1" showInputMessage="1" showErrorMessage="1" errorTitle="Incorrect entry." error="Please try again." sqref="B11">
      <formula1>2</formula1>
    </dataValidation>
    <dataValidation errorStyle="warning" type="whole" operator="equal" allowBlank="1" showInputMessage="1" showErrorMessage="1" errorTitle="Incorrect entry." error="Please try again." sqref="B9">
      <formula1>280000</formula1>
    </dataValidation>
    <dataValidation errorStyle="warning" type="decimal" operator="equal" allowBlank="1" showInputMessage="1" showErrorMessage="1" errorTitle="Incorrect entry." error="Please try again." sqref="B10 C23 B37">
      <formula1>0.07</formula1>
    </dataValidation>
    <dataValidation errorStyle="warning" type="decimal" operator="equal" allowBlank="1" showInputMessage="1" showErrorMessage="1" errorTitle="Incorrect entry." error="Please try again." sqref="B23">
      <formula1>0.0814</formula1>
    </dataValidation>
    <dataValidation errorStyle="warning" type="decimal" operator="equal" allowBlank="1" showInputMessage="1" showErrorMessage="1" errorTitle="Incorrect entry." error="Please try again." sqref="D23">
      <formula1>0.0542</formula1>
    </dataValidation>
    <dataValidation errorStyle="warning" type="decimal" operator="equal" allowBlank="1" showInputMessage="1" showErrorMessage="1" errorTitle="Incorrect entry." error="Please try again." sqref="C24 B38">
      <formula1>2</formula1>
    </dataValidation>
    <dataValidation errorStyle="warning" type="decimal" operator="equal" allowBlank="1" showInputMessage="1" showErrorMessage="1" errorTitle="Incorrect entry." error="Please try again." sqref="B24">
      <formula1>2.08</formula1>
    </dataValidation>
    <dataValidation errorStyle="warning" type="decimal" operator="equal" allowBlank="1" showInputMessage="1" showErrorMessage="1" errorTitle="Incorrect entry." error="Please try again." sqref="D24">
      <formula1>1.92</formula1>
    </dataValidation>
    <dataValidation errorStyle="warning" type="decimal" operator="equal" allowBlank="1" showInputMessage="1" showErrorMessage="1" errorTitle="Incorrect entry." error="Please try again." sqref="B25">
      <formula1>0.169312</formula1>
    </dataValidation>
    <dataValidation errorStyle="warning" type="decimal" operator="equal" allowBlank="1" showInputMessage="1" showErrorMessage="1" errorTitle="Incorrect entry." error="Please try again." sqref="C25 B39">
      <formula1>0.14</formula1>
    </dataValidation>
    <dataValidation errorStyle="warning" type="decimal" operator="equal" allowBlank="1" showInputMessage="1" showErrorMessage="1" errorTitle="Incorrect entry." error="Please try again." sqref="D25">
      <formula1>0.104064</formula1>
    </dataValidation>
    <dataValidation errorStyle="warning" type="decimal" operator="equal" allowBlank="1" showInputMessage="1" showErrorMessage="1" errorTitle="Incorrect entry." error="Please try again." sqref="C37">
      <formula1>0.2941</formula1>
    </dataValidation>
    <dataValidation errorStyle="warning" type="decimal" operator="equal" allowBlank="1" showInputMessage="1" showErrorMessage="1" errorTitle="Incorrect entry." error="Please try again." sqref="D37">
      <formula1>0.0828</formula1>
    </dataValidation>
    <dataValidation errorStyle="warning" type="decimal" operator="equal" allowBlank="1" showInputMessage="1" showErrorMessage="1" errorTitle="Incorrect entry." error="Please try again." sqref="C38">
      <formula1>1.7</formula1>
    </dataValidation>
    <dataValidation errorStyle="warning" type="decimal" operator="equal" allowBlank="1" showInputMessage="1" showErrorMessage="1" errorTitle="Incorrect entry." error="Please try again." sqref="D38">
      <formula1>1.98</formula1>
    </dataValidation>
    <dataValidation errorStyle="warning" type="decimal" operator="equal" allowBlank="1" showInputMessage="1" showErrorMessage="1" errorTitle="Incorrect entry." error="Please try again." sqref="C39">
      <formula1>0.49997</formula1>
    </dataValidation>
    <dataValidation errorStyle="warning" type="decimal" operator="equal" allowBlank="1" showInputMessage="1" showErrorMessage="1" errorTitle="Incorrect entry." error="Please try again." sqref="D39">
      <formula1>0.163944</formula1>
    </dataValidation>
  </dataValidations>
  <printOptions horizontalCentered="1"/>
  <pageMargins left="0" right="0" top="0.69" bottom="0.71" header="0.5" footer="0.5"/>
  <pageSetup horizontalDpi="300" verticalDpi="3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57421875" style="57" customWidth="1"/>
    <col min="2" max="16384" width="9.140625" style="57" customWidth="1"/>
  </cols>
  <sheetData>
    <row r="1" spans="1:2" ht="12.75">
      <c r="A1" s="36" t="s">
        <v>116</v>
      </c>
      <c r="B1" s="23"/>
    </row>
    <row r="2" spans="1:2" ht="12.75">
      <c r="A2" s="36"/>
      <c r="B2" s="23"/>
    </row>
    <row r="3" spans="1:2" ht="12.75">
      <c r="A3" s="16" t="s">
        <v>76</v>
      </c>
      <c r="B3" s="34"/>
    </row>
    <row r="4" spans="1:2" ht="12.75">
      <c r="A4" s="24" t="s">
        <v>77</v>
      </c>
      <c r="B4" s="34"/>
    </row>
    <row r="5" spans="1:2" ht="12.75">
      <c r="A5" s="24"/>
      <c r="B5" s="34"/>
    </row>
    <row r="6" spans="1:2" ht="12.75">
      <c r="A6" s="18" t="s">
        <v>78</v>
      </c>
      <c r="B6" s="44">
        <v>0.14</v>
      </c>
    </row>
    <row r="7" spans="1:2" ht="12.75">
      <c r="A7" s="18" t="s">
        <v>79</v>
      </c>
      <c r="B7" s="20">
        <v>700000</v>
      </c>
    </row>
    <row r="8" spans="1:2" ht="12.75">
      <c r="A8" s="18" t="s">
        <v>117</v>
      </c>
      <c r="B8" s="43">
        <v>5</v>
      </c>
    </row>
    <row r="9" spans="1:2" ht="12.75">
      <c r="A9" s="18" t="s">
        <v>80</v>
      </c>
      <c r="B9" s="43">
        <v>3</v>
      </c>
    </row>
    <row r="10" spans="1:2" ht="12.75">
      <c r="A10" s="18" t="s">
        <v>81</v>
      </c>
      <c r="B10" s="21">
        <v>462000</v>
      </c>
    </row>
    <row r="11" spans="1:2" ht="12.75">
      <c r="A11" s="18" t="s">
        <v>83</v>
      </c>
      <c r="B11" s="21">
        <v>300000</v>
      </c>
    </row>
    <row r="12" spans="1:2" ht="12.75">
      <c r="A12" s="15"/>
      <c r="B12" s="28"/>
    </row>
    <row r="13" spans="1:2" ht="12.75">
      <c r="A13" s="15" t="s">
        <v>86</v>
      </c>
      <c r="B13" s="35">
        <v>0.14</v>
      </c>
    </row>
    <row r="14" spans="1:2" ht="12.75">
      <c r="A14" s="15" t="s">
        <v>87</v>
      </c>
      <c r="B14" s="35">
        <v>0.04</v>
      </c>
    </row>
    <row r="15" spans="1:2" ht="12.75">
      <c r="A15" s="15" t="s">
        <v>89</v>
      </c>
      <c r="B15" s="29">
        <v>20000</v>
      </c>
    </row>
    <row r="16" spans="1:2" ht="12.75">
      <c r="A16" s="15" t="s">
        <v>91</v>
      </c>
      <c r="B16" s="28">
        <v>50000</v>
      </c>
    </row>
    <row r="17" spans="1:2" ht="12.75">
      <c r="A17" s="15" t="s">
        <v>93</v>
      </c>
      <c r="B17" s="35">
        <v>0.14</v>
      </c>
    </row>
    <row r="18" spans="1:2" ht="12.75">
      <c r="A18" s="15" t="s">
        <v>94</v>
      </c>
      <c r="B18" s="35">
        <v>0.04</v>
      </c>
    </row>
    <row r="19" spans="1:2" ht="12.75">
      <c r="A19" s="15" t="s">
        <v>95</v>
      </c>
      <c r="B19" s="28">
        <v>50000</v>
      </c>
    </row>
    <row r="20" spans="1:2" ht="12.75">
      <c r="A20" s="15" t="s">
        <v>97</v>
      </c>
      <c r="B20" s="29">
        <v>280000</v>
      </c>
    </row>
    <row r="21" spans="1:2" ht="12.75">
      <c r="A21" s="15" t="s">
        <v>99</v>
      </c>
      <c r="B21" s="45">
        <v>5</v>
      </c>
    </row>
    <row r="22" spans="1:2" ht="12.75">
      <c r="A22" s="15" t="s">
        <v>101</v>
      </c>
      <c r="B22" s="45">
        <v>4.25</v>
      </c>
    </row>
    <row r="23" spans="1:2" ht="12.75">
      <c r="A23" s="15" t="s">
        <v>103</v>
      </c>
      <c r="B23" s="29">
        <v>20000</v>
      </c>
    </row>
    <row r="24" spans="1:2" ht="12.75">
      <c r="A24" s="15"/>
      <c r="B24" s="15"/>
    </row>
    <row r="25" spans="1:2" ht="12.75">
      <c r="A25" s="15" t="s">
        <v>68</v>
      </c>
      <c r="B25" s="29"/>
    </row>
    <row r="26" spans="1:2" ht="12.75">
      <c r="A26" s="15" t="s">
        <v>105</v>
      </c>
      <c r="B26" s="46">
        <v>0.07</v>
      </c>
    </row>
    <row r="27" spans="1:2" ht="12.75">
      <c r="A27" s="15" t="s">
        <v>107</v>
      </c>
      <c r="B27" s="47">
        <v>0.164</v>
      </c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1"/>
      <c r="B31" s="2"/>
    </row>
    <row r="32" spans="1:2" ht="12.75">
      <c r="A32" s="1"/>
      <c r="B32" s="2"/>
    </row>
    <row r="33" spans="1:2" ht="12.75">
      <c r="A33" s="1"/>
      <c r="B33" s="2"/>
    </row>
    <row r="34" spans="1:2" ht="12.75">
      <c r="A34" s="1"/>
      <c r="B34" s="2"/>
    </row>
    <row r="35" spans="1:2" ht="12.75">
      <c r="A35" s="1"/>
      <c r="B35" s="2"/>
    </row>
    <row r="36" spans="1:2" ht="12.75">
      <c r="A36" s="1"/>
      <c r="B36" s="2"/>
    </row>
    <row r="37" spans="1:2" ht="12.75">
      <c r="A37" s="1"/>
      <c r="B37" s="2"/>
    </row>
    <row r="38" spans="1:2" ht="12.75">
      <c r="A38" s="1"/>
      <c r="B38" s="2"/>
    </row>
    <row r="39" spans="1:2" ht="12.75">
      <c r="A39" s="1"/>
      <c r="B39" s="2"/>
    </row>
    <row r="40" spans="1:2" ht="12.75">
      <c r="A40" s="1"/>
      <c r="B40" s="2"/>
    </row>
    <row r="41" spans="1:2" ht="12.75">
      <c r="A41" s="1"/>
      <c r="B41" s="2"/>
    </row>
    <row r="42" spans="1:2" ht="12.75">
      <c r="A42" s="1"/>
      <c r="B42" s="2"/>
    </row>
    <row r="43" spans="1:2" ht="12.75">
      <c r="A43" s="1"/>
      <c r="B43" s="2"/>
    </row>
    <row r="44" spans="1:2" ht="12.75">
      <c r="A44" s="1"/>
      <c r="B44" s="2"/>
    </row>
    <row r="45" spans="1:2" ht="12.75">
      <c r="A45" s="1"/>
      <c r="B45" s="2"/>
    </row>
    <row r="46" spans="1:2" ht="12.75">
      <c r="A46" s="1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2002-04-05T16:13:07Z</cp:lastPrinted>
  <dcterms:created xsi:type="dcterms:W3CDTF">1999-02-25T16:29:13Z</dcterms:created>
  <dcterms:modified xsi:type="dcterms:W3CDTF">2002-04-05T16:13:31Z</dcterms:modified>
  <cp:category/>
  <cp:version/>
  <cp:contentType/>
  <cp:contentStatus/>
</cp:coreProperties>
</file>