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3440" windowHeight="10470" activeTab="0"/>
  </bookViews>
  <sheets>
    <sheet name="Calculated Growth Curves" sheetId="1" r:id="rId1"/>
    <sheet name="Original Census Data, Estimates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<sst xmlns="http://schemas.openxmlformats.org/spreadsheetml/2006/main" count="26" uniqueCount="25">
  <si>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r =</t>
  </si>
  <si>
    <t>N(0) =</t>
  </si>
  <si>
    <t>Exponential Growth</t>
  </si>
  <si>
    <t>Actual and Projected Growth</t>
  </si>
  <si>
    <t>Year</t>
  </si>
  <si>
    <t>Population</t>
  </si>
  <si>
    <t>Average annual</t>
  </si>
  <si>
    <t>growth rate (%)</t>
  </si>
  <si>
    <t>population change</t>
  </si>
  <si>
    <t>Source: U.S. Bureau of the Census, International Data Base. Note: Data updated 7-17-2003 (Release notes).</t>
  </si>
  <si>
    <t>http://www.census.gov/ipc/www/worldpop.html</t>
  </si>
  <si>
    <t>Logistic growth</t>
  </si>
  <si>
    <t>K (billions)</t>
  </si>
  <si>
    <t>K =</t>
  </si>
  <si>
    <t>r (percent per year)</t>
  </si>
  <si>
    <t>N(time 0) (billions)</t>
  </si>
  <si>
    <t>Instructions:</t>
  </si>
  <si>
    <t>1. See Web Exercise in your text for questions to consider as you work.</t>
  </si>
  <si>
    <t>2. Modify population growth parameters by entering initial population size (N), growth rate (r), or carrying capacity (K) in colored cells</t>
  </si>
  <si>
    <t>3. Observe effects in population size over time in graphs.</t>
  </si>
  <si>
    <r>
      <t>dN</t>
    </r>
    <r>
      <rPr>
        <sz val="10"/>
        <color indexed="17"/>
        <rFont val="Arial Narrow"/>
        <family val="2"/>
      </rPr>
      <t xml:space="preserve"> [dN = rN*dt]</t>
    </r>
  </si>
  <si>
    <r>
      <t>N</t>
    </r>
    <r>
      <rPr>
        <sz val="10"/>
        <color indexed="17"/>
        <rFont val="Arial Narrow"/>
        <family val="2"/>
      </rPr>
      <t xml:space="preserve">  [N = N(t) + N(t+1)]</t>
    </r>
  </si>
  <si>
    <r>
      <t>dN</t>
    </r>
    <r>
      <rPr>
        <sz val="10"/>
        <color indexed="12"/>
        <rFont val="Arial Narrow"/>
        <family val="2"/>
      </rPr>
      <t xml:space="preserve"> = rN(1-N/K)*dt</t>
    </r>
  </si>
  <si>
    <r>
      <t>t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 (year)</t>
    </r>
  </si>
  <si>
    <r>
      <t>N</t>
    </r>
    <r>
      <rPr>
        <b/>
        <sz val="10"/>
        <color indexed="12"/>
        <rFont val="Arial Narrow"/>
        <family val="2"/>
      </rPr>
      <t xml:space="preserve"> </t>
    </r>
    <r>
      <rPr>
        <sz val="10"/>
        <color indexed="12"/>
        <rFont val="Arial Narrow"/>
        <family val="2"/>
      </rPr>
      <t xml:space="preserve"> [N = N(t) + N(t+1)]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</si>
</sst>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1">
    <font>
      <sz val="10"/>
      <name val="Arial"/>
      <family val="0"/>
    </font>
    <font>
      <sz val="10"/>
      <name val="Arial Narrow"/>
      <family val="2"/>
    </font>
    <font>
      <sz val="10"/>
      <color indexed="17"/>
      <name val="Arial Narrow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color indexed="17"/>
      <name val="Arial"/>
      <family val="2"/>
    </font>
    <font>
      <b/>
      <sz val="10"/>
      <color indexed="17"/>
      <name val="Arial Narrow"/>
      <family val="2"/>
    </font>
    <font>
      <sz val="10"/>
      <color indexed="12"/>
      <name val="Arial Narrow"/>
      <family val="2"/>
    </font>
    <font>
      <sz val="10"/>
      <color indexed="61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color indexed="12"/>
      <name val="Arial Narrow"/>
      <family val="2"/>
    </font>
    <font>
      <b/>
      <sz val="11"/>
      <name val="Arial"/>
      <family val="0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color indexed="12"/>
      <name val="Arial Narrow"/>
      <family val="2"/>
    </font>
    <font>
      <b/>
      <sz val="12"/>
      <color indexed="17"/>
      <name val="Arial Narrow"/>
      <family val="2"/>
    </font>
    <font>
      <b/>
      <sz val="12"/>
      <color indexed="12"/>
      <name val="Arial Narrow"/>
      <family val="2"/>
    </font>
    <font>
      <b/>
      <sz val="10"/>
      <color indexed="6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0" fontId="2" fillId="0" borderId="0" xfId="0" applyNumberFormat="1" applyFont="1" applyAlignment="1">
      <alignment/>
    </xf>
    <xf numFmtId="0" fontId="1" fillId="0" borderId="0" xfId="0" applyFont="1" applyAlignment="1">
      <alignment/>
    </xf>
    <xf numFmtId="165" fontId="2" fillId="0" borderId="0" xfId="15" applyNumberFormat="1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right" wrapText="1"/>
    </xf>
    <xf numFmtId="3" fontId="0" fillId="0" borderId="3" xfId="0" applyNumberFormat="1" applyBorder="1" applyAlignment="1">
      <alignment horizontal="right" wrapText="1"/>
    </xf>
    <xf numFmtId="0" fontId="0" fillId="0" borderId="4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19" applyAlignment="1">
      <alignment/>
    </xf>
    <xf numFmtId="0" fontId="5" fillId="0" borderId="3" xfId="0" applyFont="1" applyBorder="1" applyAlignment="1">
      <alignment horizontal="right" wrapText="1"/>
    </xf>
    <xf numFmtId="0" fontId="6" fillId="0" borderId="0" xfId="0" applyNumberFormat="1" applyFont="1" applyAlignment="1">
      <alignment/>
    </xf>
    <xf numFmtId="165" fontId="7" fillId="0" borderId="0" xfId="15" applyNumberFormat="1" applyFont="1" applyAlignment="1">
      <alignment/>
    </xf>
    <xf numFmtId="165" fontId="8" fillId="0" borderId="0" xfId="15" applyNumberFormat="1" applyFont="1" applyAlignment="1">
      <alignment/>
    </xf>
    <xf numFmtId="3" fontId="8" fillId="0" borderId="3" xfId="0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4" borderId="7" xfId="0" applyFill="1" applyBorder="1" applyAlignment="1">
      <alignment/>
    </xf>
    <xf numFmtId="0" fontId="13" fillId="0" borderId="0" xfId="15" applyNumberFormat="1" applyFont="1" applyFill="1" applyBorder="1" applyAlignment="1">
      <alignment/>
    </xf>
    <xf numFmtId="0" fontId="1" fillId="0" borderId="0" xfId="0" applyNumberFormat="1" applyFont="1" applyAlignment="1">
      <alignment horizontal="right"/>
    </xf>
    <xf numFmtId="3" fontId="1" fillId="0" borderId="8" xfId="0" applyNumberFormat="1" applyFont="1" applyFill="1" applyBorder="1" applyAlignment="1">
      <alignment/>
    </xf>
    <xf numFmtId="0" fontId="15" fillId="3" borderId="8" xfId="0" applyFont="1" applyFill="1" applyBorder="1" applyAlignment="1">
      <alignment/>
    </xf>
    <xf numFmtId="165" fontId="15" fillId="4" borderId="8" xfId="15" applyNumberFormat="1" applyFont="1" applyFill="1" applyBorder="1" applyAlignment="1">
      <alignment/>
    </xf>
    <xf numFmtId="0" fontId="14" fillId="2" borderId="8" xfId="0" applyFont="1" applyFill="1" applyBorder="1" applyAlignment="1">
      <alignment/>
    </xf>
    <xf numFmtId="0" fontId="3" fillId="0" borderId="0" xfId="0" applyFont="1" applyAlignment="1">
      <alignment/>
    </xf>
    <xf numFmtId="0" fontId="16" fillId="2" borderId="9" xfId="0" applyNumberFormat="1" applyFont="1" applyFill="1" applyBorder="1" applyAlignment="1">
      <alignment/>
    </xf>
    <xf numFmtId="0" fontId="16" fillId="3" borderId="10" xfId="0" applyNumberFormat="1" applyFont="1" applyFill="1" applyBorder="1" applyAlignment="1">
      <alignment/>
    </xf>
    <xf numFmtId="0" fontId="16" fillId="4" borderId="11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NumberFormat="1" applyFont="1" applyAlignment="1">
      <alignment/>
    </xf>
    <xf numFmtId="165" fontId="20" fillId="0" borderId="0" xfId="15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32"/>
          <c:w val="0.866"/>
          <c:h val="0.93625"/>
        </c:manualLayout>
      </c:layout>
      <c:lineChart>
        <c:grouping val="standard"/>
        <c:varyColors val="0"/>
        <c:ser>
          <c:idx val="2"/>
          <c:order val="0"/>
          <c:tx>
            <c:strRef>
              <c:f>'Calculated Growth Curves'!$F$9</c:f>
              <c:strCache>
                <c:ptCount val="1"/>
                <c:pt idx="0">
                  <c:v>Logistic growth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'Calculated Growth Curves'!$B$11:$B$111</c:f>
              <c:numCache/>
            </c:numRef>
          </c:cat>
          <c:val>
            <c:numRef>
              <c:f>'Calculated Growth Curves'!$F$11:$F$111</c:f>
              <c:numCache/>
            </c:numRef>
          </c:val>
          <c:smooth val="0"/>
        </c:ser>
        <c:ser>
          <c:idx val="0"/>
          <c:order val="1"/>
          <c:tx>
            <c:strRef>
              <c:f>'Calculated Growth Curves'!$G$9</c:f>
              <c:strCache>
                <c:ptCount val="1"/>
                <c:pt idx="0">
                  <c:v>Actual and Projected Growth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'Calculated Growth Curves'!$B$11:$B$111</c:f>
              <c:numCache/>
            </c:numRef>
          </c:cat>
          <c:val>
            <c:numRef>
              <c:f>'Calculated Growth Curves'!$G$11:$G$111</c:f>
              <c:numCache/>
            </c:numRef>
          </c:val>
          <c:smooth val="0"/>
        </c:ser>
        <c:axId val="5655982"/>
        <c:axId val="50903839"/>
      </c:lineChart>
      <c:catAx>
        <c:axId val="5655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0903839"/>
        <c:crosses val="autoZero"/>
        <c:auto val="1"/>
        <c:lblOffset val="100"/>
        <c:tickLblSkip val="10"/>
        <c:tickMarkSkip val="5"/>
        <c:noMultiLvlLbl val="0"/>
      </c:catAx>
      <c:valAx>
        <c:axId val="509038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5982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0075"/>
                <c:y val="0.108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45"/>
          <c:y val="0.09575"/>
          <c:w val="0.518"/>
          <c:h val="0.1405"/>
        </c:manualLayout>
      </c:layout>
      <c:overlay val="0"/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32"/>
          <c:w val="0.8662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'Calculated Growth Curves'!$D$9</c:f>
              <c:strCache>
                <c:ptCount val="1"/>
                <c:pt idx="0">
                  <c:v>Exponential Growth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'Calculated Growth Curves'!$B$11:$B$111</c:f>
              <c:numCache/>
            </c:numRef>
          </c:cat>
          <c:val>
            <c:numRef>
              <c:f>'Calculated Growth Curves'!$D$11:$D$111</c:f>
              <c:numCache/>
            </c:numRef>
          </c:val>
          <c:smooth val="0"/>
        </c:ser>
        <c:ser>
          <c:idx val="1"/>
          <c:order val="1"/>
          <c:tx>
            <c:strRef>
              <c:f>'Calculated Growth Curves'!$G$9</c:f>
              <c:strCache>
                <c:ptCount val="1"/>
                <c:pt idx="0">
                  <c:v>Actual and Projected Growth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'Calculated Growth Curves'!$B$11:$B$111</c:f>
              <c:numCache/>
            </c:numRef>
          </c:cat>
          <c:val>
            <c:numRef>
              <c:f>'Calculated Growth Curves'!$G$11:$G$111</c:f>
              <c:numCache/>
            </c:numRef>
          </c:val>
          <c:smooth val="1"/>
        </c:ser>
        <c:axId val="55481368"/>
        <c:axId val="29570265"/>
      </c:lineChart>
      <c:catAx>
        <c:axId val="55481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9570265"/>
        <c:crosses val="autoZero"/>
        <c:auto val="1"/>
        <c:lblOffset val="100"/>
        <c:tickLblSkip val="10"/>
        <c:tickMarkSkip val="5"/>
        <c:noMultiLvlLbl val="0"/>
      </c:catAx>
      <c:valAx>
        <c:axId val="295702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81368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0075"/>
                <c:y val="0.108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  <c:majorUnit val="100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2"/>
          <c:y val="0.09625"/>
          <c:w val="0.5165"/>
          <c:h val="0.13775"/>
        </c:manualLayout>
      </c:layout>
      <c:overlay val="0"/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14</xdr:row>
      <xdr:rowOff>85725</xdr:rowOff>
    </xdr:from>
    <xdr:to>
      <xdr:col>11</xdr:col>
      <xdr:colOff>476250</xdr:colOff>
      <xdr:row>33</xdr:row>
      <xdr:rowOff>76200</xdr:rowOff>
    </xdr:to>
    <xdr:graphicFrame>
      <xdr:nvGraphicFramePr>
        <xdr:cNvPr id="1" name="Chart 14"/>
        <xdr:cNvGraphicFramePr/>
      </xdr:nvGraphicFramePr>
      <xdr:xfrm>
        <a:off x="4457700" y="2524125"/>
        <a:ext cx="35242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14</xdr:row>
      <xdr:rowOff>85725</xdr:rowOff>
    </xdr:from>
    <xdr:to>
      <xdr:col>6</xdr:col>
      <xdr:colOff>190500</xdr:colOff>
      <xdr:row>33</xdr:row>
      <xdr:rowOff>66675</xdr:rowOff>
    </xdr:to>
    <xdr:graphicFrame>
      <xdr:nvGraphicFramePr>
        <xdr:cNvPr id="2" name="Chart 15"/>
        <xdr:cNvGraphicFramePr/>
      </xdr:nvGraphicFramePr>
      <xdr:xfrm>
        <a:off x="904875" y="2524125"/>
        <a:ext cx="35337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ipc/www/idbr0307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workbookViewId="0" topLeftCell="A1">
      <selection activeCell="D8" sqref="D8"/>
    </sheetView>
  </sheetViews>
  <sheetFormatPr defaultColWidth="9.140625" defaultRowHeight="12.75"/>
  <cols>
    <col min="1" max="1" width="4.140625" style="0" customWidth="1"/>
    <col min="2" max="2" width="7.28125" style="0" customWidth="1"/>
    <col min="3" max="3" width="12.8515625" style="0" customWidth="1"/>
    <col min="4" max="4" width="14.28125" style="0" customWidth="1"/>
    <col min="5" max="5" width="11.57421875" style="4" customWidth="1"/>
    <col min="6" max="6" width="13.57421875" style="4" customWidth="1"/>
    <col min="7" max="7" width="12.28125" style="0" customWidth="1"/>
  </cols>
  <sheetData>
    <row r="1" ht="12.75">
      <c r="A1" s="31" t="s">
        <v>16</v>
      </c>
    </row>
    <row r="2" ht="12.75">
      <c r="A2" t="s">
        <v>17</v>
      </c>
    </row>
    <row r="3" ht="12.75">
      <c r="A3" t="s">
        <v>18</v>
      </c>
    </row>
    <row r="4" ht="12.75">
      <c r="A4" t="s">
        <v>19</v>
      </c>
    </row>
    <row r="6" spans="2:7" ht="15.75">
      <c r="B6" s="32" t="s">
        <v>15</v>
      </c>
      <c r="C6" s="22"/>
      <c r="D6" s="30">
        <v>2.5</v>
      </c>
      <c r="E6" s="26" t="s">
        <v>1</v>
      </c>
      <c r="F6" s="27">
        <f>D6*10^9</f>
        <v>2500000000</v>
      </c>
      <c r="G6" s="2"/>
    </row>
    <row r="7" spans="2:7" ht="16.5">
      <c r="B7" s="33" t="s">
        <v>14</v>
      </c>
      <c r="C7" s="23"/>
      <c r="D7" s="28">
        <v>3</v>
      </c>
      <c r="E7" s="21" t="s">
        <v>0</v>
      </c>
      <c r="F7" s="25">
        <f>D7*0.01</f>
        <v>0.03</v>
      </c>
      <c r="G7" s="2"/>
    </row>
    <row r="8" spans="2:7" ht="16.5">
      <c r="B8" s="34" t="s">
        <v>12</v>
      </c>
      <c r="C8" s="24"/>
      <c r="D8" s="29">
        <v>100</v>
      </c>
      <c r="E8" s="21" t="s">
        <v>13</v>
      </c>
      <c r="F8" s="20">
        <f>D8*10^9</f>
        <v>100000000000</v>
      </c>
      <c r="G8" s="2"/>
    </row>
    <row r="9" spans="2:7" ht="12.75">
      <c r="B9" s="1"/>
      <c r="C9" s="3"/>
      <c r="D9" s="15" t="s">
        <v>2</v>
      </c>
      <c r="E9" s="19"/>
      <c r="F9" s="35" t="s">
        <v>11</v>
      </c>
      <c r="G9" s="40" t="s">
        <v>3</v>
      </c>
    </row>
    <row r="10" spans="2:7" ht="15.75">
      <c r="B10" s="37" t="s">
        <v>23</v>
      </c>
      <c r="C10" s="36" t="s">
        <v>20</v>
      </c>
      <c r="D10" s="36" t="s">
        <v>21</v>
      </c>
      <c r="E10" s="38" t="s">
        <v>22</v>
      </c>
      <c r="F10" s="39" t="s">
        <v>24</v>
      </c>
      <c r="G10" s="17"/>
    </row>
    <row r="11" spans="2:7" ht="12.75">
      <c r="B11" s="15">
        <v>1950</v>
      </c>
      <c r="C11" s="5">
        <v>0</v>
      </c>
      <c r="D11" s="5">
        <f>G11</f>
        <v>2555360972</v>
      </c>
      <c r="E11" s="16"/>
      <c r="F11" s="16">
        <f>D11</f>
        <v>2555360972</v>
      </c>
      <c r="G11" s="18">
        <v>2555360972</v>
      </c>
    </row>
    <row r="12" spans="2:7" ht="12.75">
      <c r="B12" s="1">
        <f>B11+1</f>
        <v>1951</v>
      </c>
      <c r="C12" s="5">
        <f>F$7*D11*(B12-B11)</f>
        <v>76660829.16</v>
      </c>
      <c r="D12" s="5">
        <f>D11+C12</f>
        <v>2632021801.16</v>
      </c>
      <c r="E12" s="16">
        <f>F$7*F11*(1-(F11/F$8))</f>
        <v>74701868.25083376</v>
      </c>
      <c r="F12" s="16">
        <f>F11+E12</f>
        <v>2630062840.250834</v>
      </c>
      <c r="G12" s="18">
        <v>2593146958</v>
      </c>
    </row>
    <row r="13" spans="2:7" ht="12.75">
      <c r="B13" s="1">
        <f aca="true" t="shared" si="0" ref="B13:B76">B12+1</f>
        <v>1952</v>
      </c>
      <c r="C13" s="5">
        <f>F$7*D12*(B13-B12)</f>
        <v>78960654.0348</v>
      </c>
      <c r="D13" s="5">
        <f aca="true" t="shared" si="1" ref="D13:D76">D12+C13</f>
        <v>2710982455.1948</v>
      </c>
      <c r="E13" s="16">
        <f>F$7*F12*(1-(F12/F$8))</f>
        <v>76826716.04442453</v>
      </c>
      <c r="F13" s="16">
        <f aca="true" t="shared" si="2" ref="F13:F76">F12+E13</f>
        <v>2706889556.2952585</v>
      </c>
      <c r="G13" s="18">
        <v>2635207347</v>
      </c>
    </row>
    <row r="14" spans="2:7" ht="12.75">
      <c r="B14" s="1">
        <f t="shared" si="0"/>
        <v>1953</v>
      </c>
      <c r="C14" s="5">
        <f>F$7*D13*(B14-B13)</f>
        <v>81329473.65584399</v>
      </c>
      <c r="D14" s="5">
        <f t="shared" si="1"/>
        <v>2792311928.850644</v>
      </c>
      <c r="E14" s="16">
        <f>F$7*F13*(1-(F13/F$8))</f>
        <v>79008511.36786366</v>
      </c>
      <c r="F14" s="16">
        <f t="shared" si="2"/>
        <v>2785898067.663122</v>
      </c>
      <c r="G14" s="18">
        <v>2680544579</v>
      </c>
    </row>
    <row r="15" spans="2:7" ht="12.75">
      <c r="B15" s="1">
        <f t="shared" si="0"/>
        <v>1954</v>
      </c>
      <c r="C15" s="5">
        <f>F$7*D14*(B15-B14)</f>
        <v>83769357.86551932</v>
      </c>
      <c r="D15" s="5">
        <f t="shared" si="1"/>
        <v>2876081286.7161636</v>
      </c>
      <c r="E15" s="16">
        <f>F$7*F14*(1-(F14/F$8))</f>
        <v>81248573.61687094</v>
      </c>
      <c r="F15" s="16">
        <f t="shared" si="2"/>
        <v>2867146641.279993</v>
      </c>
      <c r="G15" s="18">
        <v>2728516402</v>
      </c>
    </row>
    <row r="16" spans="2:7" ht="12.75">
      <c r="B16" s="1">
        <f t="shared" si="0"/>
        <v>1955</v>
      </c>
      <c r="C16" s="5">
        <f>F$7*D15*(B16-B15)</f>
        <v>86282438.60148491</v>
      </c>
      <c r="D16" s="5">
        <f t="shared" si="1"/>
        <v>2962363725.3176484</v>
      </c>
      <c r="E16" s="16">
        <f>F$7*F15*(1-(F15/F$8))</f>
        <v>83548240.27961884</v>
      </c>
      <c r="F16" s="16">
        <f t="shared" si="2"/>
        <v>2950694881.559612</v>
      </c>
      <c r="G16" s="18">
        <v>2779968031</v>
      </c>
    </row>
    <row r="17" spans="2:7" ht="12.75">
      <c r="B17" s="1">
        <f t="shared" si="0"/>
        <v>1956</v>
      </c>
      <c r="C17" s="5">
        <f>F$7*D16*(B17-B16)</f>
        <v>88870911.75952944</v>
      </c>
      <c r="D17" s="5">
        <f t="shared" si="1"/>
        <v>3051234637.077178</v>
      </c>
      <c r="E17" s="16">
        <f>F$7*F16*(1-(F16/F$8))</f>
        <v>85908866.36156973</v>
      </c>
      <c r="F17" s="16">
        <f t="shared" si="2"/>
        <v>3036603747.9211817</v>
      </c>
      <c r="G17" s="18">
        <v>2832927339</v>
      </c>
    </row>
    <row r="18" spans="2:7" ht="12.75">
      <c r="B18" s="1">
        <f t="shared" si="0"/>
        <v>1957</v>
      </c>
      <c r="C18" s="5">
        <f>F$7*D17*(B18-B17)</f>
        <v>91537039.11231534</v>
      </c>
      <c r="D18" s="5">
        <f t="shared" si="1"/>
        <v>3142771676.189493</v>
      </c>
      <c r="E18" s="16">
        <f>F$7*F17*(1-(F17/F$8))</f>
        <v>88331823.74106877</v>
      </c>
      <c r="F18" s="16">
        <f t="shared" si="2"/>
        <v>3124935571.6622505</v>
      </c>
      <c r="G18" s="18">
        <v>2888754389</v>
      </c>
    </row>
    <row r="19" spans="2:7" ht="12.75">
      <c r="B19" s="1">
        <f t="shared" si="0"/>
        <v>1958</v>
      </c>
      <c r="C19" s="5">
        <f>F$7*D18*(B19-B18)</f>
        <v>94283150.2856848</v>
      </c>
      <c r="D19" s="5">
        <f t="shared" si="1"/>
        <v>3237054826.475178</v>
      </c>
      <c r="E19" s="16">
        <f>F$7*F18*(1-(F18/F$8))</f>
        <v>90818500.45175548</v>
      </c>
      <c r="F19" s="16">
        <f t="shared" si="2"/>
        <v>3215754072.114006</v>
      </c>
      <c r="G19" s="18">
        <v>2945260952</v>
      </c>
    </row>
    <row r="20" spans="2:7" ht="12.75">
      <c r="B20" s="1">
        <f t="shared" si="0"/>
        <v>1959</v>
      </c>
      <c r="C20" s="5">
        <f>F$7*D19*(B20-B19)</f>
        <v>97111644.79425533</v>
      </c>
      <c r="D20" s="5">
        <f t="shared" si="1"/>
        <v>3334166471.269433</v>
      </c>
      <c r="E20" s="16">
        <f>F$7*F19*(1-(F19/F$8))</f>
        <v>93370299.88772483</v>
      </c>
      <c r="F20" s="16">
        <f t="shared" si="2"/>
        <v>3309124372.001731</v>
      </c>
      <c r="G20" s="18">
        <v>2997596052</v>
      </c>
    </row>
    <row r="21" spans="2:7" ht="12.75">
      <c r="B21" s="1">
        <f t="shared" si="0"/>
        <v>1960</v>
      </c>
      <c r="C21" s="5">
        <f>F$7*D20*(B21-B20)</f>
        <v>100024994.13808298</v>
      </c>
      <c r="D21" s="5">
        <f t="shared" si="1"/>
        <v>3434191465.407516</v>
      </c>
      <c r="E21" s="16">
        <f>F$7*F20*(1-(F20/F$8))</f>
        <v>95988639.92723918</v>
      </c>
      <c r="F21" s="16">
        <f t="shared" si="2"/>
        <v>3405113011.9289703</v>
      </c>
      <c r="G21" s="18">
        <v>3039669330</v>
      </c>
    </row>
    <row r="22" spans="2:7" ht="12.75">
      <c r="B22" s="1">
        <f t="shared" si="0"/>
        <v>1961</v>
      </c>
      <c r="C22" s="5">
        <f>F$7*D21*(B22-B21)</f>
        <v>103025743.96222548</v>
      </c>
      <c r="D22" s="5">
        <f t="shared" si="1"/>
        <v>3537217209.3697414</v>
      </c>
      <c r="E22" s="16">
        <f>F$7*F21*(1-(F21/F$8))</f>
        <v>98674951.9706667</v>
      </c>
      <c r="F22" s="16">
        <f t="shared" si="2"/>
        <v>3503787963.899637</v>
      </c>
      <c r="G22" s="18">
        <v>3080461502</v>
      </c>
    </row>
    <row r="23" spans="2:7" ht="12.75">
      <c r="B23" s="1">
        <f t="shared" si="0"/>
        <v>1962</v>
      </c>
      <c r="C23" s="5">
        <f>F$7*D22*(B23-B22)</f>
        <v>106116516.28109224</v>
      </c>
      <c r="D23" s="5">
        <f t="shared" si="1"/>
        <v>3643333725.6508336</v>
      </c>
      <c r="E23" s="16">
        <f>F$7*F22*(1-(F22/F$8))</f>
        <v>101430679.88819872</v>
      </c>
      <c r="F23" s="16">
        <f t="shared" si="2"/>
        <v>3605218643.787836</v>
      </c>
      <c r="G23" s="18">
        <v>3136556092</v>
      </c>
    </row>
    <row r="24" spans="2:7" ht="12.75">
      <c r="B24" s="1">
        <f t="shared" si="0"/>
        <v>1963</v>
      </c>
      <c r="C24" s="5">
        <f>F$7*D23*(B24-B23)</f>
        <v>109300011.769525</v>
      </c>
      <c r="D24" s="5">
        <f t="shared" si="1"/>
        <v>3752633737.4203587</v>
      </c>
      <c r="E24" s="16">
        <f>F$7*F23*(1-(F23/F$8))</f>
        <v>104257278.87278046</v>
      </c>
      <c r="F24" s="16">
        <f t="shared" si="2"/>
        <v>3709475922.6606164</v>
      </c>
      <c r="G24" s="18">
        <v>3206072286</v>
      </c>
    </row>
    <row r="25" spans="2:7" ht="12.75">
      <c r="B25" s="1">
        <f t="shared" si="0"/>
        <v>1964</v>
      </c>
      <c r="C25" s="5">
        <f>F$7*D24*(B25-B24)</f>
        <v>112579012.12261076</v>
      </c>
      <c r="D25" s="5">
        <f t="shared" si="1"/>
        <v>3865212749.542969</v>
      </c>
      <c r="E25" s="16">
        <f>F$7*F24*(1-(F24/F$8))</f>
        <v>107156214.19357882</v>
      </c>
      <c r="F25" s="16">
        <f t="shared" si="2"/>
        <v>3816632136.854195</v>
      </c>
      <c r="G25" s="18">
        <v>3277192099</v>
      </c>
    </row>
    <row r="26" spans="2:7" ht="12.75">
      <c r="B26" s="1">
        <f t="shared" si="0"/>
        <v>1965</v>
      </c>
      <c r="C26" s="5">
        <f>F$7*D25*(B26-B25)</f>
        <v>115956382.48628907</v>
      </c>
      <c r="D26" s="5">
        <f t="shared" si="1"/>
        <v>3981169132.0292583</v>
      </c>
      <c r="E26" s="16">
        <f>F$7*F25*(1-(F25/F$8))</f>
        <v>110128959.8452054</v>
      </c>
      <c r="F26" s="16">
        <f t="shared" si="2"/>
        <v>3926761096.6994004</v>
      </c>
      <c r="G26" s="18">
        <v>3346224081</v>
      </c>
    </row>
    <row r="27" spans="2:7" ht="12.75">
      <c r="B27" s="1">
        <f t="shared" si="0"/>
        <v>1966</v>
      </c>
      <c r="C27" s="5">
        <f>F$7*D26*(B27-B26)</f>
        <v>119435073.96087775</v>
      </c>
      <c r="D27" s="5">
        <f t="shared" si="1"/>
        <v>4100604205.990136</v>
      </c>
      <c r="E27" s="16">
        <f>F$7*F26*(1-(F26/F$8))</f>
        <v>113176997.08781643</v>
      </c>
      <c r="F27" s="16">
        <f t="shared" si="2"/>
        <v>4039938093.7872167</v>
      </c>
      <c r="G27" s="18">
        <v>3416462939</v>
      </c>
    </row>
    <row r="28" spans="2:7" ht="12.75">
      <c r="B28" s="1">
        <f t="shared" si="0"/>
        <v>1967</v>
      </c>
      <c r="C28" s="5">
        <f>F$7*D27*(B28-B27)</f>
        <v>123018126.17970408</v>
      </c>
      <c r="D28" s="5">
        <f t="shared" si="1"/>
        <v>4223622332.1698403</v>
      </c>
      <c r="E28" s="16">
        <f>F$7*F27*(1-(F27/F$8))</f>
        <v>116301812.87312657</v>
      </c>
      <c r="F28" s="16">
        <f t="shared" si="2"/>
        <v>4156239906.660343</v>
      </c>
      <c r="G28" s="18">
        <v>3486218303</v>
      </c>
    </row>
    <row r="29" spans="2:7" ht="12.75">
      <c r="B29" s="1">
        <f t="shared" si="0"/>
        <v>1968</v>
      </c>
      <c r="C29" s="5">
        <f>F$7*D28*(B29-B28)</f>
        <v>126708669.9650952</v>
      </c>
      <c r="D29" s="5">
        <f t="shared" si="1"/>
        <v>4350331002.134935</v>
      </c>
      <c r="E29" s="16">
        <f>F$7*F28*(1-(F28/F$8))</f>
        <v>119504898.1512955</v>
      </c>
      <c r="F29" s="16">
        <f t="shared" si="2"/>
        <v>4275744804.811639</v>
      </c>
      <c r="G29" s="18">
        <v>3558100709</v>
      </c>
    </row>
    <row r="30" spans="2:7" ht="12.75">
      <c r="B30" s="1">
        <f t="shared" si="0"/>
        <v>1969</v>
      </c>
      <c r="C30" s="5">
        <f>F$7*D29*(B30-B29)</f>
        <v>130509930.06404805</v>
      </c>
      <c r="D30" s="5">
        <f t="shared" si="1"/>
        <v>4480840932.198983</v>
      </c>
      <c r="E30" s="16">
        <f>F$7*F29*(1-(F29/F$8))</f>
        <v>122787746.05358703</v>
      </c>
      <c r="F30" s="16">
        <f t="shared" si="2"/>
        <v>4398532550.865226</v>
      </c>
      <c r="G30" s="18">
        <v>3632780614</v>
      </c>
    </row>
    <row r="31" spans="2:7" ht="12.75">
      <c r="B31" s="1">
        <f t="shared" si="0"/>
        <v>1970</v>
      </c>
      <c r="C31" s="5">
        <f>F$7*D30*(B31-B30)</f>
        <v>134425227.9659695</v>
      </c>
      <c r="D31" s="5">
        <f t="shared" si="1"/>
        <v>4615266160.164952</v>
      </c>
      <c r="E31" s="16">
        <f>F$7*F30*(1-(F30/F$8))</f>
        <v>126151849.94565047</v>
      </c>
      <c r="F31" s="16">
        <f t="shared" si="2"/>
        <v>4524684400.810876</v>
      </c>
      <c r="G31" s="18">
        <v>3708067105</v>
      </c>
    </row>
    <row r="32" spans="2:7" ht="12.75">
      <c r="B32" s="1">
        <f t="shared" si="0"/>
        <v>1971</v>
      </c>
      <c r="C32" s="5">
        <f>F$7*D31*(B32-B31)</f>
        <v>138457984.80494857</v>
      </c>
      <c r="D32" s="5">
        <f t="shared" si="1"/>
        <v>4753724144.969901</v>
      </c>
      <c r="E32" s="16">
        <f>F$7*F31*(1-(F31/F$8))</f>
        <v>129598701.34624389</v>
      </c>
      <c r="F32" s="16">
        <f t="shared" si="2"/>
        <v>4654283102.15712</v>
      </c>
      <c r="G32" s="18">
        <v>3785654106</v>
      </c>
    </row>
    <row r="33" spans="2:7" ht="12.75">
      <c r="B33" s="1">
        <f t="shared" si="0"/>
        <v>1972</v>
      </c>
      <c r="C33" s="5">
        <f>F$7*D32*(B33-B32)</f>
        <v>142611724.349097</v>
      </c>
      <c r="D33" s="5">
        <f t="shared" si="1"/>
        <v>4896335869.318998</v>
      </c>
      <c r="E33" s="16">
        <f>F$7*F32*(1-(F32/F$8))</f>
        <v>133129787.70620601</v>
      </c>
      <c r="F33" s="16">
        <f t="shared" si="2"/>
        <v>4787412889.863326</v>
      </c>
      <c r="G33" s="18">
        <v>3862348766</v>
      </c>
    </row>
    <row r="34" spans="2:7" ht="12.75">
      <c r="B34" s="1">
        <f t="shared" si="0"/>
        <v>1973</v>
      </c>
      <c r="C34" s="5">
        <f>F$7*D33*(B34-B33)</f>
        <v>146890076.07956994</v>
      </c>
      <c r="D34" s="5">
        <f t="shared" si="1"/>
        <v>5043225945.398568</v>
      </c>
      <c r="E34" s="16">
        <f>F$7*F33*(1-(F33/F$8))</f>
        <v>136746590.04249093</v>
      </c>
      <c r="F34" s="16">
        <f t="shared" si="2"/>
        <v>4924159479.905817</v>
      </c>
      <c r="G34" s="18">
        <v>3938532049</v>
      </c>
    </row>
    <row r="35" spans="2:7" ht="12.75">
      <c r="B35" s="1">
        <f t="shared" si="0"/>
        <v>1974</v>
      </c>
      <c r="C35" s="5">
        <f>F$7*D34*(B35-B34)</f>
        <v>151296778.36195704</v>
      </c>
      <c r="D35" s="5">
        <f t="shared" si="1"/>
        <v>5194522723.760525</v>
      </c>
      <c r="E35" s="16">
        <f>F$7*F34*(1-(F34/F$8))</f>
        <v>140450580.42211062</v>
      </c>
      <c r="F35" s="16">
        <f t="shared" si="2"/>
        <v>5064610060.327928</v>
      </c>
      <c r="G35" s="18">
        <v>4014079183</v>
      </c>
    </row>
    <row r="36" spans="2:7" ht="12.75">
      <c r="B36" s="1">
        <f t="shared" si="0"/>
        <v>1975</v>
      </c>
      <c r="C36" s="5">
        <f>F$7*D35*(B36-B35)</f>
        <v>155835681.71281573</v>
      </c>
      <c r="D36" s="5">
        <f t="shared" si="1"/>
        <v>5350358405.47334</v>
      </c>
      <c r="E36" s="16">
        <f>F$7*F35*(1-(F35/F$8))</f>
        <v>144243219.29088536</v>
      </c>
      <c r="F36" s="16">
        <f t="shared" si="2"/>
        <v>5208853279.618813</v>
      </c>
      <c r="G36" s="18">
        <v>4087344760</v>
      </c>
    </row>
    <row r="37" spans="2:7" ht="12.75">
      <c r="B37" s="1">
        <f t="shared" si="0"/>
        <v>1976</v>
      </c>
      <c r="C37" s="5">
        <f>F$7*D36*(B37-B36)</f>
        <v>160510752.1642002</v>
      </c>
      <c r="D37" s="5">
        <f t="shared" si="1"/>
        <v>5510869157.63754</v>
      </c>
      <c r="E37" s="16">
        <f>F$7*F36*(1-(F36/F$8))</f>
        <v>148125952.64198568</v>
      </c>
      <c r="F37" s="16">
        <f t="shared" si="2"/>
        <v>5356979232.260798</v>
      </c>
      <c r="G37" s="18">
        <v>4159142342</v>
      </c>
    </row>
    <row r="38" spans="2:7" ht="12.75">
      <c r="B38" s="1">
        <f t="shared" si="0"/>
        <v>1977</v>
      </c>
      <c r="C38" s="5">
        <f>F$7*D37*(B38-B37)</f>
        <v>165326074.7291262</v>
      </c>
      <c r="D38" s="5">
        <f t="shared" si="1"/>
        <v>5676195232.366666</v>
      </c>
      <c r="E38" s="16">
        <f>F$7*F37*(1-(F37/F$8))</f>
        <v>152100209.0193619</v>
      </c>
      <c r="F38" s="16">
        <f t="shared" si="2"/>
        <v>5509079441.28016</v>
      </c>
      <c r="G38" s="18">
        <v>4231356327</v>
      </c>
    </row>
    <row r="39" spans="2:7" ht="12.75">
      <c r="B39" s="1">
        <f t="shared" si="0"/>
        <v>1978</v>
      </c>
      <c r="C39" s="5">
        <f>F$7*D38*(B39-B38)</f>
        <v>170285856.97099996</v>
      </c>
      <c r="D39" s="5">
        <f t="shared" si="1"/>
        <v>5846481089.337666</v>
      </c>
      <c r="E39" s="16">
        <f>F$7*F38*(1-(F38/F$8))</f>
        <v>156167396.35130405</v>
      </c>
      <c r="F39" s="16">
        <f t="shared" si="2"/>
        <v>5665246837.631464</v>
      </c>
      <c r="G39" s="18">
        <v>4303528613</v>
      </c>
    </row>
    <row r="40" spans="2:7" ht="12.75">
      <c r="B40" s="1">
        <f t="shared" si="0"/>
        <v>1979</v>
      </c>
      <c r="C40" s="5">
        <f>F$7*D39*(B40-B39)</f>
        <v>175394432.68012998</v>
      </c>
      <c r="D40" s="5">
        <f t="shared" si="1"/>
        <v>6021875522.017796</v>
      </c>
      <c r="E40" s="16">
        <f>F$7*F39*(1-(F39/F$8))</f>
        <v>160328898.60955593</v>
      </c>
      <c r="F40" s="16">
        <f t="shared" si="2"/>
        <v>5825575736.24102</v>
      </c>
      <c r="G40" s="18">
        <v>4378614022</v>
      </c>
    </row>
    <row r="41" spans="2:7" ht="12.75">
      <c r="B41" s="1">
        <f t="shared" si="0"/>
        <v>1980</v>
      </c>
      <c r="C41" s="5">
        <f>F$7*D40*(B41-B40)</f>
        <v>180656265.66053385</v>
      </c>
      <c r="D41" s="5">
        <f t="shared" si="1"/>
        <v>6202531787.678329</v>
      </c>
      <c r="E41" s="16">
        <f>F$7*F40*(1-(F40/F$8))</f>
        <v>164586072.28962657</v>
      </c>
      <c r="F41" s="16">
        <f t="shared" si="2"/>
        <v>5990161808.530646</v>
      </c>
      <c r="G41" s="18">
        <v>4454269203</v>
      </c>
    </row>
    <row r="42" spans="2:7" ht="12.75">
      <c r="B42" s="1">
        <f t="shared" si="0"/>
        <v>1981</v>
      </c>
      <c r="C42" s="5">
        <f>F$7*D41*(B42-B41)</f>
        <v>186075953.63034987</v>
      </c>
      <c r="D42" s="5">
        <f t="shared" si="1"/>
        <v>6388607741.30868</v>
      </c>
      <c r="E42" s="16">
        <f>F$7*F41*(1-(F41/F$8))</f>
        <v>168940242.70820564</v>
      </c>
      <c r="F42" s="16">
        <f t="shared" si="2"/>
        <v>6159102051.238852</v>
      </c>
      <c r="G42" s="18">
        <v>4530133767</v>
      </c>
    </row>
    <row r="43" spans="2:7" ht="12.75">
      <c r="B43" s="1">
        <f t="shared" si="0"/>
        <v>1982</v>
      </c>
      <c r="C43" s="5">
        <f>F$7*D42*(B43-B42)</f>
        <v>191658232.23926038</v>
      </c>
      <c r="D43" s="5">
        <f t="shared" si="1"/>
        <v>6580265973.54794</v>
      </c>
      <c r="E43" s="16">
        <f>F$7*F42*(1-(F42/F$8))</f>
        <v>173392700.11389315</v>
      </c>
      <c r="F43" s="16">
        <f t="shared" si="2"/>
        <v>6332494751.352745</v>
      </c>
      <c r="G43" s="18">
        <v>4610238775</v>
      </c>
    </row>
    <row r="44" spans="2:7" ht="12.75">
      <c r="B44" s="1">
        <f t="shared" si="0"/>
        <v>1983</v>
      </c>
      <c r="C44" s="5">
        <f>F$7*D43*(B44-B43)</f>
        <v>197407979.2064382</v>
      </c>
      <c r="D44" s="5">
        <f t="shared" si="1"/>
        <v>6777673952.754378</v>
      </c>
      <c r="E44" s="16">
        <f>F$7*F43*(1-(F43/F$8))</f>
        <v>177944695.60780933</v>
      </c>
      <c r="F44" s="16">
        <f t="shared" si="2"/>
        <v>6510439446.960554</v>
      </c>
      <c r="G44" s="18">
        <v>4690492539</v>
      </c>
    </row>
    <row r="45" spans="2:7" ht="12.75">
      <c r="B45" s="1">
        <f t="shared" si="0"/>
        <v>1984</v>
      </c>
      <c r="C45" s="5">
        <f>F$7*D44*(B45-B44)</f>
        <v>203330218.58263135</v>
      </c>
      <c r="D45" s="5">
        <f t="shared" si="1"/>
        <v>6981004171.337009</v>
      </c>
      <c r="E45" s="16">
        <f>F$7*F44*(1-(F44/F$8))</f>
        <v>182597436.8710546</v>
      </c>
      <c r="F45" s="16">
        <f t="shared" si="2"/>
        <v>6693036883.831609</v>
      </c>
      <c r="G45" s="18">
        <v>4769804546</v>
      </c>
    </row>
    <row r="46" spans="2:7" ht="12.75">
      <c r="B46" s="1">
        <f t="shared" si="0"/>
        <v>1985</v>
      </c>
      <c r="C46" s="5">
        <f>F$7*D45*(B46-B45)</f>
        <v>209430125.14011028</v>
      </c>
      <c r="D46" s="5">
        <f t="shared" si="1"/>
        <v>7190434296.477119</v>
      </c>
      <c r="E46" s="16">
        <f>F$7*F45*(1-(F45/F$8))</f>
        <v>187352083.69644916</v>
      </c>
      <c r="F46" s="16">
        <f t="shared" si="2"/>
        <v>6880388967.528058</v>
      </c>
      <c r="G46" s="18">
        <v>4850401051</v>
      </c>
    </row>
    <row r="47" spans="2:7" ht="12.75">
      <c r="B47" s="1">
        <f t="shared" si="0"/>
        <v>1986</v>
      </c>
      <c r="C47" s="5">
        <f>F$7*D46*(B47-B46)</f>
        <v>215713028.89431357</v>
      </c>
      <c r="D47" s="5">
        <f t="shared" si="1"/>
        <v>7406147325.371433</v>
      </c>
      <c r="E47" s="16">
        <f>F$7*F46*(1-(F46/F$8))</f>
        <v>192209743.3224972</v>
      </c>
      <c r="F47" s="16">
        <f t="shared" si="2"/>
        <v>7072598710.850555</v>
      </c>
      <c r="G47" s="18">
        <v>4932725468</v>
      </c>
    </row>
    <row r="48" spans="2:7" ht="12.75">
      <c r="B48" s="1">
        <f t="shared" si="0"/>
        <v>1987</v>
      </c>
      <c r="C48" s="5">
        <f>F$7*D47*(B48-B47)</f>
        <v>222184419.761143</v>
      </c>
      <c r="D48" s="5">
        <f t="shared" si="1"/>
        <v>7628331745.132576</v>
      </c>
      <c r="E48" s="16">
        <f>F$7*F47*(1-(F47/F$8))</f>
        <v>197171465.56809917</v>
      </c>
      <c r="F48" s="16">
        <f t="shared" si="2"/>
        <v>7269770176.418654</v>
      </c>
      <c r="G48" s="18">
        <v>5017868280</v>
      </c>
    </row>
    <row r="49" spans="2:7" ht="12.75">
      <c r="B49" s="1">
        <f t="shared" si="0"/>
        <v>1988</v>
      </c>
      <c r="C49" s="5">
        <f>F$7*D48*(B49-B48)</f>
        <v>228849952.35397726</v>
      </c>
      <c r="D49" s="5">
        <f t="shared" si="1"/>
        <v>7857181697.486553</v>
      </c>
      <c r="E49" s="16">
        <f>F$7*F48*(1-(F48/F$8))</f>
        <v>202238237.7671758</v>
      </c>
      <c r="F49" s="16">
        <f t="shared" si="2"/>
        <v>7472008414.18583</v>
      </c>
      <c r="G49" s="18">
        <v>5103535612</v>
      </c>
    </row>
    <row r="50" spans="2:7" ht="12.75">
      <c r="B50" s="1">
        <f t="shared" si="0"/>
        <v>1989</v>
      </c>
      <c r="C50" s="5">
        <f>F$7*D49*(B50-B49)</f>
        <v>235715450.92459658</v>
      </c>
      <c r="D50" s="5">
        <f t="shared" si="1"/>
        <v>8092897148.41115</v>
      </c>
      <c r="E50" s="16">
        <f>F$7*F49*(1-(F49/F$8))</f>
        <v>207410979.50307575</v>
      </c>
      <c r="F50" s="16">
        <f t="shared" si="2"/>
        <v>7679419393.688906</v>
      </c>
      <c r="G50" s="18">
        <v>5189207608</v>
      </c>
    </row>
    <row r="51" spans="2:7" ht="12.75">
      <c r="B51" s="1">
        <f t="shared" si="0"/>
        <v>1990</v>
      </c>
      <c r="C51" s="5">
        <f>F$7*D50*(B51-B50)</f>
        <v>242786914.4523345</v>
      </c>
      <c r="D51" s="5">
        <f t="shared" si="1"/>
        <v>8335684062.863484</v>
      </c>
      <c r="E51" s="16">
        <f>F$7*F50*(1-(F50/F$8))</f>
        <v>212690537.1434176</v>
      </c>
      <c r="F51" s="16">
        <f t="shared" si="2"/>
        <v>7892109930.832323</v>
      </c>
      <c r="G51" s="18">
        <v>5275885289</v>
      </c>
    </row>
    <row r="52" spans="2:7" ht="12.75">
      <c r="B52" s="1">
        <f t="shared" si="0"/>
        <v>1991</v>
      </c>
      <c r="C52" s="5">
        <f>F$7*D51*(B52-B51)</f>
        <v>250070521.88590452</v>
      </c>
      <c r="D52" s="5">
        <f t="shared" si="1"/>
        <v>8585754584.749389</v>
      </c>
      <c r="E52" s="16">
        <f>F$7*F51*(1-(F51/F$8))</f>
        <v>218077678.176867</v>
      </c>
      <c r="F52" s="16">
        <f t="shared" si="2"/>
        <v>8110187609.00919</v>
      </c>
      <c r="G52" s="18">
        <v>5359825640</v>
      </c>
    </row>
    <row r="53" spans="2:7" ht="12.75">
      <c r="B53" s="1">
        <f t="shared" si="0"/>
        <v>1992</v>
      </c>
      <c r="C53" s="5">
        <f>F$7*D52*(B53-B52)</f>
        <v>257572637.54248166</v>
      </c>
      <c r="D53" s="5">
        <f t="shared" si="1"/>
        <v>8843327222.29187</v>
      </c>
      <c r="E53" s="16">
        <f>F$7*F52*(1-(F52/F$8))</f>
        <v>223573085.35427782</v>
      </c>
      <c r="F53" s="16">
        <f t="shared" si="2"/>
        <v>8333760694.363467</v>
      </c>
      <c r="G53" s="18">
        <v>5443765351</v>
      </c>
    </row>
    <row r="54" spans="2:7" ht="12.75">
      <c r="B54" s="1">
        <f t="shared" si="0"/>
        <v>1993</v>
      </c>
      <c r="C54" s="5">
        <f>F$7*D53*(B54-B53)</f>
        <v>265299816.6687561</v>
      </c>
      <c r="D54" s="5">
        <f t="shared" si="1"/>
        <v>9108627038.960627</v>
      </c>
      <c r="E54" s="16">
        <f>F$7*F53*(1-(F53/F$8))</f>
        <v>229177350.63762876</v>
      </c>
      <c r="F54" s="16">
        <f t="shared" si="2"/>
        <v>8562938045.001096</v>
      </c>
      <c r="G54" s="18">
        <v>5525169405</v>
      </c>
    </row>
    <row r="55" spans="2:7" ht="12.75">
      <c r="B55" s="1">
        <f t="shared" si="0"/>
        <v>1994</v>
      </c>
      <c r="C55" s="5">
        <f>F$7*D54*(B55-B54)</f>
        <v>273258811.1688188</v>
      </c>
      <c r="D55" s="5">
        <f t="shared" si="1"/>
        <v>9381885850.129446</v>
      </c>
      <c r="E55" s="16">
        <f>F$7*F54*(1-(F54/F$8))</f>
        <v>234890968.96127468</v>
      </c>
      <c r="F55" s="16">
        <f t="shared" si="2"/>
        <v>8797829013.96237</v>
      </c>
      <c r="G55" s="18">
        <v>5605360839</v>
      </c>
    </row>
    <row r="56" spans="2:7" ht="12.75">
      <c r="B56" s="1">
        <f t="shared" si="0"/>
        <v>1995</v>
      </c>
      <c r="C56" s="5">
        <f>F$7*D55*(B56-B55)</f>
        <v>281456575.50388336</v>
      </c>
      <c r="D56" s="5">
        <f t="shared" si="1"/>
        <v>9663342425.63333</v>
      </c>
      <c r="E56" s="16">
        <f>F$7*F55*(1-(F55/F$8))</f>
        <v>240714331.81119567</v>
      </c>
      <c r="F56" s="16">
        <f t="shared" si="2"/>
        <v>9038543345.773565</v>
      </c>
      <c r="G56" s="18">
        <v>5685987096</v>
      </c>
    </row>
    <row r="57" spans="2:7" ht="12.75">
      <c r="B57" s="1">
        <f t="shared" si="0"/>
        <v>1996</v>
      </c>
      <c r="C57" s="5">
        <f>F$7*D56*(B57-B56)</f>
        <v>289900272.7689999</v>
      </c>
      <c r="D57" s="5">
        <f t="shared" si="1"/>
        <v>9953242698.402328</v>
      </c>
      <c r="E57" s="16">
        <f>F$7*F56*(1-(F56/F$8))</f>
        <v>246647720.6291787</v>
      </c>
      <c r="F57" s="16">
        <f t="shared" si="2"/>
        <v>9285191066.402744</v>
      </c>
      <c r="G57" s="18">
        <v>5765160757</v>
      </c>
    </row>
    <row r="58" spans="2:7" ht="12.75">
      <c r="B58" s="1">
        <f t="shared" si="0"/>
        <v>1997</v>
      </c>
      <c r="C58" s="5">
        <f>F$7*D57*(B58-B57)</f>
        <v>298597280.9520698</v>
      </c>
      <c r="D58" s="5">
        <f t="shared" si="1"/>
        <v>10251839979.354399</v>
      </c>
      <c r="E58" s="16">
        <f>F$7*F57*(1-(F57/F$8))</f>
        <v>252691300.0502007</v>
      </c>
      <c r="F58" s="16">
        <f t="shared" si="2"/>
        <v>9537882366.452946</v>
      </c>
      <c r="G58" s="18">
        <v>5844905888</v>
      </c>
    </row>
    <row r="59" spans="2:7" ht="12.75">
      <c r="B59" s="1">
        <f t="shared" si="0"/>
        <v>1998</v>
      </c>
      <c r="C59" s="5">
        <f>F$7*D58*(B59-B58)</f>
        <v>307555199.3806319</v>
      </c>
      <c r="D59" s="5">
        <f t="shared" si="1"/>
        <v>10559395178.735031</v>
      </c>
      <c r="E59" s="16">
        <f>F$7*F58*(1-(F58/F$8))</f>
        <v>258845110.98270017</v>
      </c>
      <c r="F59" s="16">
        <f t="shared" si="2"/>
        <v>9796727477.435646</v>
      </c>
      <c r="G59" s="18">
        <v>5923690063</v>
      </c>
    </row>
    <row r="60" spans="2:7" ht="12.75">
      <c r="B60" s="1">
        <f t="shared" si="0"/>
        <v>1999</v>
      </c>
      <c r="C60" s="5">
        <f>F$7*D59*(B60-B59)</f>
        <v>316781855.36205095</v>
      </c>
      <c r="D60" s="5">
        <f t="shared" si="1"/>
        <v>10876177034.097082</v>
      </c>
      <c r="E60" s="16">
        <f>F$7*F59*(1-(F59/F$8))</f>
        <v>265109063.5429266</v>
      </c>
      <c r="F60" s="16">
        <f t="shared" si="2"/>
        <v>10061836540.978573</v>
      </c>
      <c r="G60" s="18">
        <v>6001998609</v>
      </c>
    </row>
    <row r="61" spans="2:7" ht="12.75">
      <c r="B61" s="1">
        <f t="shared" si="0"/>
        <v>2000</v>
      </c>
      <c r="C61" s="5">
        <f>F$7*D60*(B61-B60)</f>
        <v>326285311.02291244</v>
      </c>
      <c r="D61" s="5">
        <f t="shared" si="1"/>
        <v>11202462345.119995</v>
      </c>
      <c r="E61" s="16">
        <f>F$7*F60*(1-(F60/F$8))</f>
        <v>271482929.8561457</v>
      </c>
      <c r="F61" s="16">
        <f t="shared" si="2"/>
        <v>10333319470.834719</v>
      </c>
      <c r="G61" s="18">
        <v>6079006982</v>
      </c>
    </row>
    <row r="62" spans="2:7" ht="12.75">
      <c r="B62" s="1">
        <f t="shared" si="0"/>
        <v>2001</v>
      </c>
      <c r="C62" s="5">
        <f>F$7*D61*(B62-B61)</f>
        <v>336073870.35359985</v>
      </c>
      <c r="D62" s="5">
        <f t="shared" si="1"/>
        <v>11538536215.473595</v>
      </c>
      <c r="E62" s="16">
        <f>F$7*F61*(1-(F61/F$8))</f>
        <v>277966336.73914194</v>
      </c>
      <c r="F62" s="16">
        <f t="shared" si="2"/>
        <v>10611285807.57386</v>
      </c>
      <c r="G62" s="18">
        <v>6154325843</v>
      </c>
    </row>
    <row r="63" spans="2:7" ht="12.75">
      <c r="B63" s="1">
        <f t="shared" si="0"/>
        <v>2002</v>
      </c>
      <c r="C63" s="5">
        <f>F$7*D62*(B63-B62)</f>
        <v>346156086.4642078</v>
      </c>
      <c r="D63" s="5">
        <f t="shared" si="1"/>
        <v>11884692301.937803</v>
      </c>
      <c r="E63" s="16">
        <f>F$7*F62*(1-(F62/F$8))</f>
        <v>284558758.28021026</v>
      </c>
      <c r="F63" s="16">
        <f t="shared" si="2"/>
        <v>10895844565.85407</v>
      </c>
      <c r="G63" s="18">
        <v>6228641303</v>
      </c>
    </row>
    <row r="64" spans="2:7" ht="12.75">
      <c r="B64" s="1">
        <f t="shared" si="0"/>
        <v>2003</v>
      </c>
      <c r="C64" s="5">
        <f>F$7*D63*(B64-B63)</f>
        <v>356540769.0581341</v>
      </c>
      <c r="D64" s="5">
        <f t="shared" si="1"/>
        <v>12241233070.995937</v>
      </c>
      <c r="E64" s="16">
        <f>F$7*F63*(1-(F63/F$8))</f>
        <v>291259508.3346466</v>
      </c>
      <c r="F64" s="16">
        <f t="shared" si="2"/>
        <v>11187104074.188717</v>
      </c>
      <c r="G64" s="18">
        <v>6302486693</v>
      </c>
    </row>
    <row r="65" spans="2:7" ht="12.75">
      <c r="B65" s="1">
        <f t="shared" si="0"/>
        <v>2004</v>
      </c>
      <c r="C65" s="5">
        <f>F$7*D64*(B65-B64)</f>
        <v>367236992.1298781</v>
      </c>
      <c r="D65" s="5">
        <f t="shared" si="1"/>
        <v>12608470063.125816</v>
      </c>
      <c r="E65" s="16">
        <f>F$7*F64*(1-(F64/F$8))</f>
        <v>298067732.9556426</v>
      </c>
      <c r="F65" s="16">
        <f t="shared" si="2"/>
        <v>11485171807.14436</v>
      </c>
      <c r="G65" s="18">
        <v>6375882069</v>
      </c>
    </row>
    <row r="66" spans="2:7" ht="12.75">
      <c r="B66" s="1">
        <f t="shared" si="0"/>
        <v>2005</v>
      </c>
      <c r="C66" s="5">
        <f>F$7*D65*(B66-B65)</f>
        <v>378254101.89377445</v>
      </c>
      <c r="D66" s="5">
        <f t="shared" si="1"/>
        <v>12986724165.01959</v>
      </c>
      <c r="E66" s="16">
        <f>F$7*F65*(1-(F65/F$8))</f>
        <v>304982402.7824437</v>
      </c>
      <c r="F66" s="16">
        <f t="shared" si="2"/>
        <v>11790154209.926804</v>
      </c>
      <c r="G66" s="18">
        <v>6448780202</v>
      </c>
    </row>
    <row r="67" spans="2:7" ht="12.75">
      <c r="B67" s="1">
        <f t="shared" si="0"/>
        <v>2006</v>
      </c>
      <c r="C67" s="5">
        <f>F$7*D66*(B67-B66)</f>
        <v>389601724.9505877</v>
      </c>
      <c r="D67" s="5">
        <f t="shared" si="1"/>
        <v>13376325889.970179</v>
      </c>
      <c r="E67" s="16">
        <f>F$7*F66*(1-(F66/F$8))</f>
        <v>312002305.4096477</v>
      </c>
      <c r="F67" s="16">
        <f t="shared" si="2"/>
        <v>12102156515.33645</v>
      </c>
      <c r="G67" s="18">
        <v>6521494913</v>
      </c>
    </row>
    <row r="68" spans="2:7" ht="12.75">
      <c r="B68" s="1">
        <f t="shared" si="0"/>
        <v>2007</v>
      </c>
      <c r="C68" s="5">
        <f>F$7*D67*(B68-B67)</f>
        <v>401289776.6991053</v>
      </c>
      <c r="D68" s="5">
        <f t="shared" si="1"/>
        <v>13777615666.669285</v>
      </c>
      <c r="E68" s="16">
        <f>F$7*F67*(1-(F67/F$8))</f>
        <v>319126037.76358336</v>
      </c>
      <c r="F68" s="16">
        <f t="shared" si="2"/>
        <v>12421282553.100035</v>
      </c>
      <c r="G68" s="18">
        <v>6594267667</v>
      </c>
    </row>
    <row r="69" spans="2:7" ht="12.75">
      <c r="B69" s="1">
        <f t="shared" si="0"/>
        <v>2008</v>
      </c>
      <c r="C69" s="5">
        <f>F$7*D68*(B69-B68)</f>
        <v>413328470.00007856</v>
      </c>
      <c r="D69" s="5">
        <f t="shared" si="1"/>
        <v>14190944136.669363</v>
      </c>
      <c r="E69" s="16">
        <f>F$7*F68*(1-(F68/F$8))</f>
        <v>326351998.51381683</v>
      </c>
      <c r="F69" s="16">
        <f t="shared" si="2"/>
        <v>12747634551.613852</v>
      </c>
      <c r="G69" s="18">
        <v>6667044578</v>
      </c>
    </row>
    <row r="70" spans="2:7" ht="12.75">
      <c r="B70" s="1">
        <f t="shared" si="0"/>
        <v>2009</v>
      </c>
      <c r="C70" s="5">
        <f>F$7*D69*(B70-B69)</f>
        <v>425728324.10008085</v>
      </c>
      <c r="D70" s="5">
        <f t="shared" si="1"/>
        <v>14616672460.769444</v>
      </c>
      <c r="E70" s="16">
        <f>F$7*F69*(1-(F69/F$8))</f>
        <v>333678380.54996574</v>
      </c>
      <c r="F70" s="16">
        <f t="shared" si="2"/>
        <v>13081312932.163816</v>
      </c>
      <c r="G70" s="18">
        <v>6739747814</v>
      </c>
    </row>
    <row r="71" spans="2:7" ht="12.75">
      <c r="B71" s="1">
        <f t="shared" si="0"/>
        <v>2010</v>
      </c>
      <c r="C71" s="5">
        <f>F$7*D70*(B71-B70)</f>
        <v>438500173.8230833</v>
      </c>
      <c r="D71" s="5">
        <f t="shared" si="1"/>
        <v>15055172634.592527</v>
      </c>
      <c r="E71" s="16">
        <f>F$7*F70*(1-(F70/F$8))</f>
        <v>341103163.5561556</v>
      </c>
      <c r="F71" s="16">
        <f t="shared" si="2"/>
        <v>13422416095.719973</v>
      </c>
      <c r="G71" s="18">
        <v>6812232913</v>
      </c>
    </row>
    <row r="72" spans="2:7" ht="12.75">
      <c r="B72" s="1">
        <f t="shared" si="0"/>
        <v>2011</v>
      </c>
      <c r="C72" s="5">
        <f>F$7*D71*(B72-B71)</f>
        <v>451655179.0377758</v>
      </c>
      <c r="D72" s="5">
        <f t="shared" si="1"/>
        <v>15506827813.630302</v>
      </c>
      <c r="E72" s="16">
        <f>F$7*F71*(1-(F71/F$8))</f>
        <v>348624106.71760637</v>
      </c>
      <c r="F72" s="16">
        <f t="shared" si="2"/>
        <v>13771040202.437578</v>
      </c>
      <c r="G72" s="18">
        <v>6884680742</v>
      </c>
    </row>
    <row r="73" spans="2:7" ht="12.75">
      <c r="B73" s="1">
        <f t="shared" si="0"/>
        <v>2012</v>
      </c>
      <c r="C73" s="5">
        <f>F$7*D72*(B73-B72)</f>
        <v>465204834.4089091</v>
      </c>
      <c r="D73" s="5">
        <f t="shared" si="1"/>
        <v>15972032648.039211</v>
      </c>
      <c r="E73" s="16">
        <f>F$7*F72*(1-(F72/F$8))</f>
        <v>356238741.5959817</v>
      </c>
      <c r="F73" s="16">
        <f t="shared" si="2"/>
        <v>14127278944.03356</v>
      </c>
      <c r="G73" s="18">
        <v>6957190706</v>
      </c>
    </row>
    <row r="74" spans="2:7" ht="12.75">
      <c r="B74" s="1">
        <f t="shared" si="0"/>
        <v>2013</v>
      </c>
      <c r="C74" s="5">
        <f>F$7*D73*(B74-B73)</f>
        <v>479160979.4411763</v>
      </c>
      <c r="D74" s="5">
        <f t="shared" si="1"/>
        <v>16451193627.480387</v>
      </c>
      <c r="E74" s="16">
        <f>F$7*F73*(1-(F73/F$8))</f>
        <v>363944365.2122466</v>
      </c>
      <c r="F74" s="16">
        <f t="shared" si="2"/>
        <v>14491223309.245806</v>
      </c>
      <c r="G74" s="18">
        <v>7029452129</v>
      </c>
    </row>
    <row r="75" spans="2:7" ht="12.75">
      <c r="B75" s="1">
        <f t="shared" si="0"/>
        <v>2014</v>
      </c>
      <c r="C75" s="5">
        <f>F$7*D74*(B75-B74)</f>
        <v>493535808.8244116</v>
      </c>
      <c r="D75" s="5">
        <f t="shared" si="1"/>
        <v>16944729436.304798</v>
      </c>
      <c r="E75" s="16">
        <f>F$7*F74*(1-(F74/F$8))</f>
        <v>371738033.37784547</v>
      </c>
      <c r="F75" s="16">
        <f t="shared" si="2"/>
        <v>14862961342.623652</v>
      </c>
      <c r="G75" s="18">
        <v>7101255649</v>
      </c>
    </row>
    <row r="76" spans="2:7" ht="12.75">
      <c r="B76" s="1">
        <f t="shared" si="0"/>
        <v>2015</v>
      </c>
      <c r="C76" s="5">
        <f>F$7*D75*(B76-B75)</f>
        <v>508341883.08914393</v>
      </c>
      <c r="D76" s="5">
        <f t="shared" si="1"/>
        <v>17453071319.393944</v>
      </c>
      <c r="E76" s="16">
        <f>F$7*F75*(1-(F75/F$8))</f>
        <v>379616554.317012</v>
      </c>
      <c r="F76" s="16">
        <f t="shared" si="2"/>
        <v>15242577896.940664</v>
      </c>
      <c r="G76" s="18">
        <v>7172399721</v>
      </c>
    </row>
    <row r="77" spans="2:7" ht="12.75">
      <c r="B77" s="1">
        <f aca="true" t="shared" si="3" ref="B77:B111">B76+1</f>
        <v>2016</v>
      </c>
      <c r="C77" s="5">
        <f>F$7*D76*(B77-B76)</f>
        <v>523592139.5818183</v>
      </c>
      <c r="D77" s="5">
        <f aca="true" t="shared" si="4" ref="D77:D111">D76+C77</f>
        <v>17976663458.97576</v>
      </c>
      <c r="E77" s="16">
        <f>F$7*F76*(1-(F76/F$8))</f>
        <v>387576482.6249287</v>
      </c>
      <c r="F77" s="16">
        <f aca="true" t="shared" si="5" ref="F77:F111">F76+E77</f>
        <v>15630154379.565594</v>
      </c>
      <c r="G77" s="18">
        <v>7242843269</v>
      </c>
    </row>
    <row r="78" spans="2:7" ht="12.75">
      <c r="B78" s="1">
        <f t="shared" si="3"/>
        <v>2017</v>
      </c>
      <c r="C78" s="5">
        <f>F$7*D77*(B78-B77)</f>
        <v>539299903.7692728</v>
      </c>
      <c r="D78" s="5">
        <f t="shared" si="4"/>
        <v>18515963362.745033</v>
      </c>
      <c r="E78" s="16">
        <f>F$7*F77*(1-(F77/F$8))</f>
        <v>395614113.6082517</v>
      </c>
      <c r="F78" s="16">
        <f t="shared" si="5"/>
        <v>16025768493.173845</v>
      </c>
      <c r="G78" s="18">
        <v>7312598488</v>
      </c>
    </row>
    <row r="79" spans="2:7" ht="12.75">
      <c r="B79" s="1">
        <f t="shared" si="3"/>
        <v>2018</v>
      </c>
      <c r="C79" s="5">
        <f>F$7*D78*(B79-B78)</f>
        <v>555478900.8823509</v>
      </c>
      <c r="D79" s="5">
        <f t="shared" si="4"/>
        <v>19071442263.627384</v>
      </c>
      <c r="E79" s="16">
        <f>F$7*F78*(1-(F78/F$8))</f>
        <v>403725478.05617434</v>
      </c>
      <c r="F79" s="16">
        <f t="shared" si="5"/>
        <v>16429493971.23002</v>
      </c>
      <c r="G79" s="18">
        <v>7381526741</v>
      </c>
    </row>
    <row r="80" spans="2:7" ht="12.75">
      <c r="B80" s="1">
        <f t="shared" si="3"/>
        <v>2019</v>
      </c>
      <c r="C80" s="5">
        <f>F$7*D79*(B80-B79)</f>
        <v>572143267.9088215</v>
      </c>
      <c r="D80" s="5">
        <f t="shared" si="4"/>
        <v>19643585531.536205</v>
      </c>
      <c r="E80" s="16">
        <f>F$7*F79*(1-(F79/F$8))</f>
        <v>411906337.4916956</v>
      </c>
      <c r="F80" s="16">
        <f t="shared" si="5"/>
        <v>16841400308.721716</v>
      </c>
      <c r="G80" s="18">
        <v>7449524298</v>
      </c>
    </row>
    <row r="81" spans="2:7" ht="12.75">
      <c r="B81" s="1">
        <f t="shared" si="3"/>
        <v>2020</v>
      </c>
      <c r="C81" s="5">
        <f>F$7*D80*(B81-B80)</f>
        <v>589307565.9460862</v>
      </c>
      <c r="D81" s="5">
        <f t="shared" si="4"/>
        <v>20232893097.482292</v>
      </c>
      <c r="E81" s="16">
        <f>F$7*F80*(1-(F80/F$8))</f>
        <v>420152179.9540679</v>
      </c>
      <c r="F81" s="16">
        <f t="shared" si="5"/>
        <v>17261552488.675785</v>
      </c>
      <c r="G81" s="18">
        <v>7516490493</v>
      </c>
    </row>
    <row r="82" spans="2:7" ht="12.75">
      <c r="B82" s="1">
        <f t="shared" si="3"/>
        <v>2021</v>
      </c>
      <c r="C82" s="5">
        <f>F$7*D81*(B82-B81)</f>
        <v>606986792.9244688</v>
      </c>
      <c r="D82" s="5">
        <f t="shared" si="4"/>
        <v>20839879890.40676</v>
      </c>
      <c r="E82" s="16">
        <f>F$7*F81*(1-(F81/F$8))</f>
        <v>428458216.3644808</v>
      </c>
      <c r="F82" s="16">
        <f t="shared" si="5"/>
        <v>17690010705.040264</v>
      </c>
      <c r="G82" s="18">
        <v>7582463925</v>
      </c>
    </row>
    <row r="83" spans="2:7" ht="12.75">
      <c r="B83" s="1">
        <f t="shared" si="3"/>
        <v>2022</v>
      </c>
      <c r="C83" s="5">
        <f>F$7*D82*(B83-B82)</f>
        <v>625196396.7122028</v>
      </c>
      <c r="D83" s="5">
        <f t="shared" si="4"/>
        <v>21465076287.118965</v>
      </c>
      <c r="E83" s="16">
        <f>F$7*F82*(1-(F82/F$8))</f>
        <v>436819377.5278762</v>
      </c>
      <c r="F83" s="16">
        <f t="shared" si="5"/>
        <v>18126830082.568142</v>
      </c>
      <c r="G83" s="18">
        <v>7647488329</v>
      </c>
    </row>
    <row r="84" spans="2:7" ht="12.75">
      <c r="B84" s="1">
        <f t="shared" si="3"/>
        <v>2023</v>
      </c>
      <c r="C84" s="5">
        <f>F$7*D83*(B84-B83)</f>
        <v>643952288.6135689</v>
      </c>
      <c r="D84" s="5">
        <f t="shared" si="4"/>
        <v>22109028575.732533</v>
      </c>
      <c r="E84" s="16">
        <f>F$7*F83*(1-(F83/F$8))</f>
        <v>445230311.824355</v>
      </c>
      <c r="F84" s="16">
        <f t="shared" si="5"/>
        <v>18572060394.392498</v>
      </c>
      <c r="G84" s="18">
        <v>7711446874</v>
      </c>
    </row>
    <row r="85" spans="2:7" ht="12.75">
      <c r="B85" s="1">
        <f t="shared" si="3"/>
        <v>2024</v>
      </c>
      <c r="C85" s="5">
        <f>F$7*D84*(B85-B84)</f>
        <v>663270857.271976</v>
      </c>
      <c r="D85" s="5">
        <f t="shared" si="4"/>
        <v>22772299433.00451</v>
      </c>
      <c r="E85" s="16">
        <f>F$7*F84*(1-(F84/F$8))</f>
        <v>453685383.6438862</v>
      </c>
      <c r="F85" s="16">
        <f t="shared" si="5"/>
        <v>19025745778.036385</v>
      </c>
      <c r="G85" s="18">
        <v>7774278190</v>
      </c>
    </row>
    <row r="86" spans="2:7" ht="12.75">
      <c r="B86" s="1">
        <f t="shared" si="3"/>
        <v>2025</v>
      </c>
      <c r="C86" s="5">
        <f>F$7*D85*(B86-B85)</f>
        <v>683168982.9901352</v>
      </c>
      <c r="D86" s="5">
        <f t="shared" si="4"/>
        <v>23455468415.994644</v>
      </c>
      <c r="E86" s="16">
        <f>F$7*F85*(1-(F85/F$8))</f>
        <v>462178672.61795074</v>
      </c>
      <c r="F86" s="16">
        <f t="shared" si="5"/>
        <v>19487924450.654335</v>
      </c>
      <c r="G86" s="18">
        <v>7835948323</v>
      </c>
    </row>
    <row r="87" spans="2:7" ht="12.75">
      <c r="B87" s="1">
        <f t="shared" si="3"/>
        <v>2026</v>
      </c>
      <c r="C87" s="5">
        <f>F$7*D86*(B87-B86)</f>
        <v>703664052.4798393</v>
      </c>
      <c r="D87" s="5">
        <f t="shared" si="4"/>
        <v>24159132468.474483</v>
      </c>
      <c r="E87" s="16">
        <f>F$7*F86*(1-(F86/F$8))</f>
        <v>470703973.70130676</v>
      </c>
      <c r="F87" s="16">
        <f t="shared" si="5"/>
        <v>19958628424.35564</v>
      </c>
      <c r="G87" s="18">
        <v>7896582430</v>
      </c>
    </row>
    <row r="88" spans="2:7" ht="12.75">
      <c r="B88" s="1">
        <f t="shared" si="3"/>
        <v>2027</v>
      </c>
      <c r="C88" s="5">
        <f>F$7*D87*(B88-B87)</f>
        <v>724773974.0542345</v>
      </c>
      <c r="D88" s="5">
        <f t="shared" si="4"/>
        <v>24883906442.528717</v>
      </c>
      <c r="E88" s="16">
        <f>F$7*F87*(1-(F87/F$8))</f>
        <v>479254798.1562201</v>
      </c>
      <c r="F88" s="16">
        <f t="shared" si="5"/>
        <v>20437883222.51186</v>
      </c>
      <c r="G88" s="18">
        <v>7956320645</v>
      </c>
    </row>
    <row r="89" spans="2:7" ht="12.75">
      <c r="B89" s="1">
        <f t="shared" si="3"/>
        <v>2028</v>
      </c>
      <c r="C89" s="5">
        <f>F$7*D88*(B89-B88)</f>
        <v>746517193.2758615</v>
      </c>
      <c r="D89" s="5">
        <f t="shared" si="4"/>
        <v>25630423635.804577</v>
      </c>
      <c r="E89" s="16">
        <f>F$7*F88*(1-(F88/F$8))</f>
        <v>487824375.4902463</v>
      </c>
      <c r="F89" s="16">
        <f t="shared" si="5"/>
        <v>20925707598.002106</v>
      </c>
      <c r="G89" s="18">
        <v>8015121154</v>
      </c>
    </row>
    <row r="90" spans="2:7" ht="12.75">
      <c r="B90" s="1">
        <f t="shared" si="3"/>
        <v>2029</v>
      </c>
      <c r="C90" s="5">
        <f>F$7*D89*(B90-B89)</f>
        <v>768912709.0741373</v>
      </c>
      <c r="D90" s="5">
        <f t="shared" si="4"/>
        <v>26399336344.878716</v>
      </c>
      <c r="E90" s="16">
        <f>F$7*F89*(1-(F89/F$8))</f>
        <v>496405656.3969382</v>
      </c>
      <c r="F90" s="16">
        <f t="shared" si="5"/>
        <v>21422113254.399044</v>
      </c>
      <c r="G90" s="18">
        <v>8072963620</v>
      </c>
    </row>
    <row r="91" spans="2:7" ht="12.75">
      <c r="B91" s="1">
        <f t="shared" si="3"/>
        <v>2030</v>
      </c>
      <c r="C91" s="5">
        <f>F$7*D90*(B91-B90)</f>
        <v>791980090.3463614</v>
      </c>
      <c r="D91" s="5">
        <f t="shared" si="4"/>
        <v>27191316435.22508</v>
      </c>
      <c r="E91" s="16">
        <f>F$7*F90*(1-(F90/F$8))</f>
        <v>504991316.7466815</v>
      </c>
      <c r="F91" s="16">
        <f t="shared" si="5"/>
        <v>21927104571.145725</v>
      </c>
      <c r="G91" s="18">
        <v>8129826136</v>
      </c>
    </row>
    <row r="92" spans="2:7" ht="12.75">
      <c r="B92" s="1">
        <f t="shared" si="3"/>
        <v>2031</v>
      </c>
      <c r="C92" s="5">
        <f>F$7*D91*(B92-B91)</f>
        <v>815739493.0567523</v>
      </c>
      <c r="D92" s="5">
        <f t="shared" si="4"/>
        <v>28007055928.28183</v>
      </c>
      <c r="E92" s="16">
        <f>F$7*F91*(1-(F91/F$8))</f>
        <v>513573762.6721838</v>
      </c>
      <c r="F92" s="16">
        <f t="shared" si="5"/>
        <v>22440678333.81791</v>
      </c>
      <c r="G92" s="18">
        <v>8185814519</v>
      </c>
    </row>
    <row r="93" spans="2:7" ht="12.75">
      <c r="B93" s="1">
        <f t="shared" si="3"/>
        <v>2032</v>
      </c>
      <c r="C93" s="5">
        <f>F$7*D92*(B93-B92)</f>
        <v>840211677.8484548</v>
      </c>
      <c r="D93" s="5">
        <f t="shared" si="4"/>
        <v>28847267606.130283</v>
      </c>
      <c r="E93" s="16">
        <f>F$7*F92*(1-(F92/F$8))</f>
        <v>522145136.7899719</v>
      </c>
      <c r="F93" s="16">
        <f t="shared" si="5"/>
        <v>22962823470.60788</v>
      </c>
      <c r="G93" s="18">
        <v>8241024017</v>
      </c>
    </row>
    <row r="94" spans="2:7" ht="12.75">
      <c r="B94" s="1">
        <f t="shared" si="3"/>
        <v>2033</v>
      </c>
      <c r="C94" s="5">
        <f>F$7*D93*(B94-B93)</f>
        <v>865418028.1839085</v>
      </c>
      <c r="D94" s="5">
        <f t="shared" si="4"/>
        <v>29712685634.314194</v>
      </c>
      <c r="E94" s="16">
        <f>F$7*F93*(1-(F93/F$8))</f>
        <v>530697325.5955464</v>
      </c>
      <c r="F94" s="16">
        <f t="shared" si="5"/>
        <v>23493520796.203426</v>
      </c>
      <c r="G94" s="18">
        <v>8295349221</v>
      </c>
    </row>
    <row r="95" spans="2:7" ht="12.75">
      <c r="B95" s="1">
        <f t="shared" si="3"/>
        <v>2034</v>
      </c>
      <c r="C95" s="5">
        <f>F$7*D94*(B95-B94)</f>
        <v>891380569.0294257</v>
      </c>
      <c r="D95" s="5">
        <f t="shared" si="4"/>
        <v>30604066203.34362</v>
      </c>
      <c r="E95" s="16">
        <f>F$7*F94*(1-(F94/F$8))</f>
        <v>539221968.0656099</v>
      </c>
      <c r="F95" s="16">
        <f t="shared" si="5"/>
        <v>24032742764.269035</v>
      </c>
      <c r="G95" s="18">
        <v>8348737705</v>
      </c>
    </row>
    <row r="96" spans="2:7" ht="12.75">
      <c r="B96" s="1">
        <f t="shared" si="3"/>
        <v>2035</v>
      </c>
      <c r="C96" s="5">
        <f>F$7*D95*(B96-B95)</f>
        <v>918121986.1003085</v>
      </c>
      <c r="D96" s="5">
        <f t="shared" si="4"/>
        <v>31522188189.443928</v>
      </c>
      <c r="E96" s="16">
        <f>F$7*F95*(1-(F95/F$8))</f>
        <v>547710465.4960134</v>
      </c>
      <c r="F96" s="16">
        <f t="shared" si="5"/>
        <v>24580453229.76505</v>
      </c>
      <c r="G96" s="18">
        <v>8401170273</v>
      </c>
    </row>
    <row r="97" spans="2:7" ht="12.75">
      <c r="B97" s="1">
        <f t="shared" si="3"/>
        <v>2036</v>
      </c>
      <c r="C97" s="5">
        <f>F$7*D96*(B97-B96)</f>
        <v>945665645.6833178</v>
      </c>
      <c r="D97" s="5">
        <f t="shared" si="4"/>
        <v>32467853835.127247</v>
      </c>
      <c r="E97" s="16">
        <f>F$7*F96*(1-(F96/F$8))</f>
        <v>556153992.5987513</v>
      </c>
      <c r="F97" s="16">
        <f t="shared" si="5"/>
        <v>25136607222.3638</v>
      </c>
      <c r="G97" s="18">
        <v>8452752872</v>
      </c>
    </row>
    <row r="98" spans="2:7" ht="12.75">
      <c r="B98" s="1">
        <f t="shared" si="3"/>
        <v>2037</v>
      </c>
      <c r="C98" s="5">
        <f>F$7*D97*(B98-B97)</f>
        <v>974035615.0538174</v>
      </c>
      <c r="D98" s="5">
        <f t="shared" si="4"/>
        <v>33441889450.181065</v>
      </c>
      <c r="E98" s="16">
        <f>F$7*F97*(1-(F97/F$8))</f>
        <v>564543509.8754964</v>
      </c>
      <c r="F98" s="16">
        <f t="shared" si="5"/>
        <v>25701150732.239296</v>
      </c>
      <c r="G98" s="18">
        <v>8503578071</v>
      </c>
    </row>
    <row r="99" spans="2:7" ht="12.75">
      <c r="B99" s="1">
        <f t="shared" si="3"/>
        <v>2038</v>
      </c>
      <c r="C99" s="5">
        <f>F$7*D98*(B99-B98)</f>
        <v>1003256683.5054319</v>
      </c>
      <c r="D99" s="5">
        <f t="shared" si="4"/>
        <v>34445146133.68649</v>
      </c>
      <c r="E99" s="16">
        <f>F$7*F98*(1-(F98/F$8))</f>
        <v>572869777.2787935</v>
      </c>
      <c r="F99" s="16">
        <f t="shared" si="5"/>
        <v>26274020509.51809</v>
      </c>
      <c r="G99" s="18">
        <v>8553523399</v>
      </c>
    </row>
    <row r="100" spans="2:7" ht="12.75">
      <c r="B100" s="1">
        <f t="shared" si="3"/>
        <v>2039</v>
      </c>
      <c r="C100" s="5">
        <f>F$7*D99*(B100-B99)</f>
        <v>1033354384.0105947</v>
      </c>
      <c r="D100" s="5">
        <f t="shared" si="4"/>
        <v>35478500517.69709</v>
      </c>
      <c r="E100" s="16">
        <f>F$7*F99*(1-(F99/F$8))</f>
        <v>581123369.1651695</v>
      </c>
      <c r="F100" s="16">
        <f t="shared" si="5"/>
        <v>26855143878.683258</v>
      </c>
      <c r="G100" s="18">
        <v>8602541965</v>
      </c>
    </row>
    <row r="101" spans="2:7" ht="12.75">
      <c r="B101" s="1">
        <f t="shared" si="3"/>
        <v>2040</v>
      </c>
      <c r="C101" s="5">
        <f>F$7*D100*(B101-B100)</f>
        <v>1064355015.5309126</v>
      </c>
      <c r="D101" s="5">
        <f t="shared" si="4"/>
        <v>36542855533.228004</v>
      </c>
      <c r="E101" s="16">
        <f>F$7*F100*(1-(F100/F$8))</f>
        <v>589294690.5370641</v>
      </c>
      <c r="F101" s="16">
        <f t="shared" si="5"/>
        <v>27444438569.22032</v>
      </c>
      <c r="G101" s="18">
        <v>8650653001</v>
      </c>
    </row>
    <row r="102" spans="2:7" ht="12.75">
      <c r="B102" s="1">
        <f t="shared" si="3"/>
        <v>2041</v>
      </c>
      <c r="C102" s="5">
        <f>F$7*D101*(B102-B101)</f>
        <v>1096285665.99684</v>
      </c>
      <c r="D102" s="5">
        <f t="shared" si="4"/>
        <v>37639141199.224846</v>
      </c>
      <c r="E102" s="16">
        <f>F$7*F101*(1-(F101/F$8))</f>
        <v>597373994.5626973</v>
      </c>
      <c r="F102" s="16">
        <f t="shared" si="5"/>
        <v>28041812563.78302</v>
      </c>
      <c r="G102" s="18">
        <v>8697967022</v>
      </c>
    </row>
    <row r="103" spans="2:7" ht="12.75">
      <c r="B103" s="1">
        <f t="shared" si="3"/>
        <v>2042</v>
      </c>
      <c r="C103" s="5">
        <f>F$7*D102*(B103-B102)</f>
        <v>1129174235.9767454</v>
      </c>
      <c r="D103" s="5">
        <f t="shared" si="4"/>
        <v>38768315435.20159</v>
      </c>
      <c r="E103" s="16">
        <f>F$7*F102*(1-(F102/F$8))</f>
        <v>605351401.3547888</v>
      </c>
      <c r="F103" s="16">
        <f t="shared" si="5"/>
        <v>28647163965.13781</v>
      </c>
      <c r="G103" s="18">
        <v>8744559605</v>
      </c>
    </row>
    <row r="104" spans="2:7" ht="12.75">
      <c r="B104" s="1">
        <f t="shared" si="3"/>
        <v>2043</v>
      </c>
      <c r="C104" s="5">
        <f>F$7*D103*(B104-B103)</f>
        <v>1163049463.0560477</v>
      </c>
      <c r="D104" s="5">
        <f t="shared" si="4"/>
        <v>39931364898.25764</v>
      </c>
      <c r="E104" s="16">
        <f>F$7*F103*(1-(F103/F$8))</f>
        <v>613216917.9804871</v>
      </c>
      <c r="F104" s="16">
        <f t="shared" si="5"/>
        <v>29260380883.118298</v>
      </c>
      <c r="G104" s="18">
        <v>8790271909</v>
      </c>
    </row>
    <row r="105" spans="2:7" ht="12.75">
      <c r="B105" s="1">
        <f t="shared" si="3"/>
        <v>2044</v>
      </c>
      <c r="C105" s="5">
        <f>F$7*D104*(B105-B104)</f>
        <v>1197940946.947729</v>
      </c>
      <c r="D105" s="5">
        <f t="shared" si="4"/>
        <v>41129305845.20537</v>
      </c>
      <c r="E105" s="16">
        <f>F$7*F104*(1-(F104/F$8))</f>
        <v>620960459.6660025</v>
      </c>
      <c r="F105" s="16">
        <f t="shared" si="5"/>
        <v>29881341342.7843</v>
      </c>
      <c r="G105" s="18">
        <v>8835037974</v>
      </c>
    </row>
    <row r="106" spans="2:7" ht="12.75">
      <c r="B106" s="1">
        <f t="shared" si="3"/>
        <v>2045</v>
      </c>
      <c r="C106" s="5">
        <f>F$7*D105*(B106-B105)</f>
        <v>1233879175.3561609</v>
      </c>
      <c r="D106" s="5">
        <f t="shared" si="4"/>
        <v>42363185020.56153</v>
      </c>
      <c r="E106" s="16">
        <f>F$7*F105*(1-(F105/F$8))</f>
        <v>628571872.1503319</v>
      </c>
      <c r="F106" s="16">
        <f t="shared" si="5"/>
        <v>30509913214.934635</v>
      </c>
      <c r="G106" s="18">
        <v>8878899167</v>
      </c>
    </row>
    <row r="107" spans="2:7" ht="12.75">
      <c r="B107" s="1">
        <f t="shared" si="3"/>
        <v>2046</v>
      </c>
      <c r="C107" s="5">
        <f>F$7*D106*(B107-B106)</f>
        <v>1270895550.6168458</v>
      </c>
      <c r="D107" s="5">
        <f t="shared" si="4"/>
        <v>43634080571.178375</v>
      </c>
      <c r="E107" s="16">
        <f>F$7*F106*(1-(F106/F$8))</f>
        <v>636040955.1331861</v>
      </c>
      <c r="F107" s="16">
        <f t="shared" si="5"/>
        <v>31145954170.06782</v>
      </c>
      <c r="G107" s="18">
        <v>8921936254</v>
      </c>
    </row>
    <row r="108" spans="2:7" ht="12.75">
      <c r="B108" s="1">
        <f t="shared" si="3"/>
        <v>2047</v>
      </c>
      <c r="C108" s="5">
        <f>F$7*D107*(B108-B107)</f>
        <v>1309022417.1353512</v>
      </c>
      <c r="D108" s="5">
        <f t="shared" si="4"/>
        <v>44943102988.31373</v>
      </c>
      <c r="E108" s="16">
        <f>F$7*F107*(1-(F107/F$8))</f>
        <v>643357486.752845</v>
      </c>
      <c r="F108" s="16">
        <f t="shared" si="5"/>
        <v>31789311656.820667</v>
      </c>
      <c r="G108" s="18">
        <v>8964174078</v>
      </c>
    </row>
    <row r="109" spans="2:7" ht="12.75">
      <c r="B109" s="1">
        <f t="shared" si="3"/>
        <v>2048</v>
      </c>
      <c r="C109" s="5">
        <f>F$7*D108*(B109-B108)</f>
        <v>1348293089.649412</v>
      </c>
      <c r="D109" s="5">
        <f t="shared" si="4"/>
        <v>46291396077.96314</v>
      </c>
      <c r="E109" s="16">
        <f>F$7*F108*(1-(F108/F$8))</f>
        <v>650511249.0202777</v>
      </c>
      <c r="F109" s="16">
        <f t="shared" si="5"/>
        <v>32439822905.840946</v>
      </c>
      <c r="G109" s="18">
        <v>9005402950</v>
      </c>
    </row>
    <row r="110" spans="2:7" ht="12.75">
      <c r="B110" s="1">
        <f t="shared" si="3"/>
        <v>2049</v>
      </c>
      <c r="C110" s="5">
        <f>F$7*D109*(B110-B109)</f>
        <v>1388741882.3388941</v>
      </c>
      <c r="D110" s="5">
        <f t="shared" si="4"/>
        <v>47680137960.30204</v>
      </c>
      <c r="E110" s="16">
        <f>F$7*F109*(1-(F109/F$8))</f>
        <v>657492054.1265314</v>
      </c>
      <c r="F110" s="16">
        <f t="shared" si="5"/>
        <v>33097314959.967476</v>
      </c>
      <c r="G110" s="18">
        <v>9045492836</v>
      </c>
    </row>
    <row r="111" spans="2:7" ht="12.75">
      <c r="B111" s="1">
        <f t="shared" si="3"/>
        <v>2050</v>
      </c>
      <c r="C111" s="5">
        <f>F$7*D110*(B111-B110)</f>
        <v>1430404138.809061</v>
      </c>
      <c r="D111" s="5">
        <f t="shared" si="4"/>
        <v>49110542099.1111</v>
      </c>
      <c r="E111" s="16">
        <f>F$7*F110*(1-(F110/F$8))</f>
        <v>664289771.5312381</v>
      </c>
      <c r="F111" s="16">
        <f t="shared" si="5"/>
        <v>33761604731.498714</v>
      </c>
      <c r="G111" s="18">
        <v>9084495405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7"/>
  <sheetViews>
    <sheetView workbookViewId="0" topLeftCell="B1">
      <selection activeCell="E9" sqref="E9"/>
    </sheetView>
  </sheetViews>
  <sheetFormatPr defaultColWidth="9.140625" defaultRowHeight="12.75"/>
  <cols>
    <col min="2" max="2" width="15.7109375" style="0" customWidth="1"/>
    <col min="4" max="4" width="14.28125" style="0" customWidth="1"/>
  </cols>
  <sheetData>
    <row r="1" ht="12.75">
      <c r="A1" s="13" t="s">
        <v>9</v>
      </c>
    </row>
    <row r="2" ht="12.75">
      <c r="A2" t="s">
        <v>10</v>
      </c>
    </row>
    <row r="5" spans="1:4" ht="25.5">
      <c r="A5" s="11" t="s">
        <v>4</v>
      </c>
      <c r="B5" s="11" t="s">
        <v>5</v>
      </c>
      <c r="C5" s="6" t="s">
        <v>6</v>
      </c>
      <c r="D5" s="6" t="s">
        <v>6</v>
      </c>
    </row>
    <row r="6" spans="1:4" ht="38.25">
      <c r="A6" s="12"/>
      <c r="B6" s="12"/>
      <c r="C6" s="7" t="s">
        <v>7</v>
      </c>
      <c r="D6" s="7" t="s">
        <v>8</v>
      </c>
    </row>
    <row r="7" spans="1:4" ht="12.75">
      <c r="A7" s="14">
        <v>1950</v>
      </c>
      <c r="B7" s="9">
        <v>2555360972</v>
      </c>
      <c r="C7" s="8">
        <v>1.47</v>
      </c>
      <c r="D7" s="9">
        <v>37785986</v>
      </c>
    </row>
    <row r="8" spans="1:4" ht="12.75">
      <c r="A8" s="8">
        <v>1951</v>
      </c>
      <c r="B8" s="9">
        <v>2593146958</v>
      </c>
      <c r="C8" s="8">
        <v>1.61</v>
      </c>
      <c r="D8" s="9">
        <v>42060389</v>
      </c>
    </row>
    <row r="9" spans="1:4" ht="12.75">
      <c r="A9" s="8">
        <v>1952</v>
      </c>
      <c r="B9" s="9">
        <v>2635207347</v>
      </c>
      <c r="C9" s="8">
        <v>1.71</v>
      </c>
      <c r="D9" s="9">
        <v>45337232</v>
      </c>
    </row>
    <row r="10" spans="1:4" ht="12.75">
      <c r="A10" s="8">
        <v>1953</v>
      </c>
      <c r="B10" s="9">
        <v>2680544579</v>
      </c>
      <c r="C10" s="8">
        <v>1.77</v>
      </c>
      <c r="D10" s="9">
        <v>47971823</v>
      </c>
    </row>
    <row r="11" spans="1:4" ht="12.75">
      <c r="A11" s="8">
        <v>1954</v>
      </c>
      <c r="B11" s="9">
        <v>2728516402</v>
      </c>
      <c r="C11" s="8">
        <v>1.87</v>
      </c>
      <c r="D11" s="9">
        <v>51451629</v>
      </c>
    </row>
    <row r="12" spans="1:4" ht="12.75">
      <c r="A12" s="8">
        <v>1955</v>
      </c>
      <c r="B12" s="9">
        <v>2779968031</v>
      </c>
      <c r="C12" s="8">
        <v>1.89</v>
      </c>
      <c r="D12" s="9">
        <v>52959308</v>
      </c>
    </row>
    <row r="13" spans="1:4" ht="12.75">
      <c r="A13" s="8">
        <v>1956</v>
      </c>
      <c r="B13" s="9">
        <v>2832927339</v>
      </c>
      <c r="C13" s="8">
        <v>1.95</v>
      </c>
      <c r="D13" s="9">
        <v>55827050</v>
      </c>
    </row>
    <row r="14" spans="1:4" ht="12.75">
      <c r="A14" s="8">
        <v>1957</v>
      </c>
      <c r="B14" s="9">
        <v>2888754389</v>
      </c>
      <c r="C14" s="8">
        <v>1.94</v>
      </c>
      <c r="D14" s="9">
        <v>56506563</v>
      </c>
    </row>
    <row r="15" spans="1:4" ht="12.75">
      <c r="A15" s="8">
        <v>1958</v>
      </c>
      <c r="B15" s="9">
        <v>2945260952</v>
      </c>
      <c r="C15" s="8">
        <v>1.76</v>
      </c>
      <c r="D15" s="9">
        <v>52335100</v>
      </c>
    </row>
    <row r="16" spans="1:4" ht="12.75">
      <c r="A16" s="8">
        <v>1959</v>
      </c>
      <c r="B16" s="9">
        <v>2997596052</v>
      </c>
      <c r="C16" s="8">
        <v>1.39</v>
      </c>
      <c r="D16" s="9">
        <v>42073278</v>
      </c>
    </row>
    <row r="17" spans="1:4" ht="12.75">
      <c r="A17" s="8">
        <v>1960</v>
      </c>
      <c r="B17" s="9">
        <v>3039669330</v>
      </c>
      <c r="C17" s="8">
        <v>1.33</v>
      </c>
      <c r="D17" s="9">
        <v>40792172</v>
      </c>
    </row>
    <row r="18" spans="1:4" ht="12.75">
      <c r="A18" s="8">
        <v>1961</v>
      </c>
      <c r="B18" s="9">
        <v>3080461502</v>
      </c>
      <c r="C18" s="8">
        <v>1.8</v>
      </c>
      <c r="D18" s="9">
        <v>56094590</v>
      </c>
    </row>
    <row r="19" spans="1:4" ht="12.75">
      <c r="A19" s="8">
        <v>1962</v>
      </c>
      <c r="B19" s="9">
        <v>3136556092</v>
      </c>
      <c r="C19" s="8">
        <v>2.19</v>
      </c>
      <c r="D19" s="9">
        <v>69516194</v>
      </c>
    </row>
    <row r="20" spans="1:4" ht="12.75">
      <c r="A20" s="8">
        <v>1963</v>
      </c>
      <c r="B20" s="9">
        <v>3206072286</v>
      </c>
      <c r="C20" s="8">
        <v>2.19</v>
      </c>
      <c r="D20" s="9">
        <v>71119813</v>
      </c>
    </row>
    <row r="21" spans="1:4" ht="12.75">
      <c r="A21" s="8">
        <v>1964</v>
      </c>
      <c r="B21" s="9">
        <v>3277192099</v>
      </c>
      <c r="C21" s="8">
        <v>2.08</v>
      </c>
      <c r="D21" s="9">
        <v>69031982</v>
      </c>
    </row>
    <row r="22" spans="1:4" ht="12.75">
      <c r="A22" s="8">
        <v>1965</v>
      </c>
      <c r="B22" s="9">
        <v>3346224081</v>
      </c>
      <c r="C22" s="8">
        <v>2.08</v>
      </c>
      <c r="D22" s="9">
        <v>70238858</v>
      </c>
    </row>
    <row r="23" spans="1:4" ht="12.75">
      <c r="A23" s="8">
        <v>1966</v>
      </c>
      <c r="B23" s="9">
        <v>3416462939</v>
      </c>
      <c r="C23" s="8">
        <v>2.02</v>
      </c>
      <c r="D23" s="9">
        <v>69755364</v>
      </c>
    </row>
    <row r="24" spans="1:4" ht="12.75">
      <c r="A24" s="8">
        <v>1967</v>
      </c>
      <c r="B24" s="9">
        <v>3486218303</v>
      </c>
      <c r="C24" s="8">
        <v>2.04</v>
      </c>
      <c r="D24" s="9">
        <v>71882406</v>
      </c>
    </row>
    <row r="25" spans="1:4" ht="12.75">
      <c r="A25" s="8">
        <v>1968</v>
      </c>
      <c r="B25" s="9">
        <v>3558100709</v>
      </c>
      <c r="C25" s="8">
        <v>2.08</v>
      </c>
      <c r="D25" s="9">
        <v>74679905</v>
      </c>
    </row>
    <row r="26" spans="1:4" ht="12.75">
      <c r="A26" s="8">
        <v>1969</v>
      </c>
      <c r="B26" s="9">
        <v>3632780614</v>
      </c>
      <c r="C26" s="8">
        <v>2.05</v>
      </c>
      <c r="D26" s="9">
        <v>75286491</v>
      </c>
    </row>
    <row r="27" spans="1:4" ht="12.75">
      <c r="A27" s="8">
        <v>1970</v>
      </c>
      <c r="B27" s="9">
        <v>3708067105</v>
      </c>
      <c r="C27" s="8">
        <v>2.07</v>
      </c>
      <c r="D27" s="9">
        <v>77587001</v>
      </c>
    </row>
    <row r="28" spans="1:4" ht="12.75">
      <c r="A28" s="8">
        <v>1971</v>
      </c>
      <c r="B28" s="9">
        <v>3785654106</v>
      </c>
      <c r="C28" s="8">
        <v>2.01</v>
      </c>
      <c r="D28" s="9">
        <v>76694660</v>
      </c>
    </row>
    <row r="29" spans="1:4" ht="12.75">
      <c r="A29" s="8">
        <v>1972</v>
      </c>
      <c r="B29" s="9">
        <v>3862348766</v>
      </c>
      <c r="C29" s="8">
        <v>1.95</v>
      </c>
      <c r="D29" s="9">
        <v>76183283</v>
      </c>
    </row>
    <row r="30" spans="1:4" ht="12.75">
      <c r="A30" s="8">
        <v>1973</v>
      </c>
      <c r="B30" s="9">
        <v>3938532049</v>
      </c>
      <c r="C30" s="8">
        <v>1.9</v>
      </c>
      <c r="D30" s="9">
        <v>75547134</v>
      </c>
    </row>
    <row r="31" spans="1:4" ht="12.75">
      <c r="A31" s="8">
        <v>1974</v>
      </c>
      <c r="B31" s="9">
        <v>4014079183</v>
      </c>
      <c r="C31" s="8">
        <v>1.81</v>
      </c>
      <c r="D31" s="9">
        <v>73265577</v>
      </c>
    </row>
    <row r="32" spans="1:4" ht="12.75">
      <c r="A32" s="8">
        <v>1975</v>
      </c>
      <c r="B32" s="9">
        <v>4087344760</v>
      </c>
      <c r="C32" s="8">
        <v>1.74</v>
      </c>
      <c r="D32" s="9">
        <v>71797582</v>
      </c>
    </row>
    <row r="33" spans="1:4" ht="12.75">
      <c r="A33" s="8">
        <v>1976</v>
      </c>
      <c r="B33" s="9">
        <v>4159142342</v>
      </c>
      <c r="C33" s="8">
        <v>1.72</v>
      </c>
      <c r="D33" s="9">
        <v>72213985</v>
      </c>
    </row>
    <row r="34" spans="1:4" ht="12.75">
      <c r="A34" s="8">
        <v>1977</v>
      </c>
      <c r="B34" s="9">
        <v>4231356327</v>
      </c>
      <c r="C34" s="8">
        <v>1.69</v>
      </c>
      <c r="D34" s="9">
        <v>72172286</v>
      </c>
    </row>
    <row r="35" spans="1:4" ht="12.75">
      <c r="A35" s="8">
        <v>1978</v>
      </c>
      <c r="B35" s="9">
        <v>4303528613</v>
      </c>
      <c r="C35" s="8">
        <v>1.73</v>
      </c>
      <c r="D35" s="9">
        <v>75085409</v>
      </c>
    </row>
    <row r="36" spans="1:4" ht="12.75">
      <c r="A36" s="8">
        <v>1979</v>
      </c>
      <c r="B36" s="9">
        <v>4378614022</v>
      </c>
      <c r="C36" s="8">
        <v>1.71</v>
      </c>
      <c r="D36" s="9">
        <v>75655181</v>
      </c>
    </row>
    <row r="37" spans="1:4" ht="12.75">
      <c r="A37" s="8">
        <v>1980</v>
      </c>
      <c r="B37" s="9">
        <v>4454269203</v>
      </c>
      <c r="C37" s="8">
        <v>1.69</v>
      </c>
      <c r="D37" s="9">
        <v>75864564</v>
      </c>
    </row>
    <row r="38" spans="1:4" ht="12.75">
      <c r="A38" s="8">
        <v>1981</v>
      </c>
      <c r="B38" s="9">
        <v>4530133767</v>
      </c>
      <c r="C38" s="8">
        <v>1.75</v>
      </c>
      <c r="D38" s="9">
        <v>80105008</v>
      </c>
    </row>
    <row r="39" spans="1:4" ht="12.75">
      <c r="A39" s="8">
        <v>1982</v>
      </c>
      <c r="B39" s="9">
        <v>4610238775</v>
      </c>
      <c r="C39" s="8">
        <v>1.73</v>
      </c>
      <c r="D39" s="9">
        <v>80253764</v>
      </c>
    </row>
    <row r="40" spans="1:4" ht="12.75">
      <c r="A40" s="8">
        <v>1983</v>
      </c>
      <c r="B40" s="9">
        <v>4690492539</v>
      </c>
      <c r="C40" s="8">
        <v>1.68</v>
      </c>
      <c r="D40" s="9">
        <v>79312007</v>
      </c>
    </row>
    <row r="41" spans="1:4" ht="12.75">
      <c r="A41" s="8">
        <v>1984</v>
      </c>
      <c r="B41" s="9">
        <v>4769804546</v>
      </c>
      <c r="C41" s="8">
        <v>1.68</v>
      </c>
      <c r="D41" s="9">
        <v>80596505</v>
      </c>
    </row>
    <row r="42" spans="1:4" ht="12.75">
      <c r="A42" s="8">
        <v>1985</v>
      </c>
      <c r="B42" s="9">
        <v>4850401051</v>
      </c>
      <c r="C42" s="8">
        <v>1.68</v>
      </c>
      <c r="D42" s="9">
        <v>82324417</v>
      </c>
    </row>
    <row r="43" spans="1:4" ht="12.75">
      <c r="A43" s="8">
        <v>1986</v>
      </c>
      <c r="B43" s="9">
        <v>4932725468</v>
      </c>
      <c r="C43" s="8">
        <v>1.71</v>
      </c>
      <c r="D43" s="9">
        <v>85142812</v>
      </c>
    </row>
    <row r="44" spans="1:4" ht="12.75">
      <c r="A44" s="8">
        <v>1987</v>
      </c>
      <c r="B44" s="9">
        <v>5017868280</v>
      </c>
      <c r="C44" s="8">
        <v>1.69</v>
      </c>
      <c r="D44" s="9">
        <v>85667332</v>
      </c>
    </row>
    <row r="45" spans="1:4" ht="12.75">
      <c r="A45" s="8">
        <v>1988</v>
      </c>
      <c r="B45" s="9">
        <v>5103535612</v>
      </c>
      <c r="C45" s="8">
        <v>1.66</v>
      </c>
      <c r="D45" s="9">
        <v>85671996</v>
      </c>
    </row>
    <row r="46" spans="1:4" ht="12.75">
      <c r="A46" s="8">
        <v>1989</v>
      </c>
      <c r="B46" s="9">
        <v>5189207608</v>
      </c>
      <c r="C46" s="8">
        <v>1.66</v>
      </c>
      <c r="D46" s="9">
        <v>86677681</v>
      </c>
    </row>
    <row r="47" spans="1:4" ht="12.75">
      <c r="A47" s="8">
        <v>1990</v>
      </c>
      <c r="B47" s="9">
        <v>5275885289</v>
      </c>
      <c r="C47" s="8">
        <v>1.58</v>
      </c>
      <c r="D47" s="9">
        <v>83940351</v>
      </c>
    </row>
    <row r="48" spans="1:4" ht="12.75">
      <c r="A48" s="8">
        <v>1991</v>
      </c>
      <c r="B48" s="9">
        <v>5359825640</v>
      </c>
      <c r="C48" s="8">
        <v>1.55</v>
      </c>
      <c r="D48" s="9">
        <v>83939711</v>
      </c>
    </row>
    <row r="49" spans="1:4" ht="12.75">
      <c r="A49" s="8">
        <v>1992</v>
      </c>
      <c r="B49" s="9">
        <v>5443765351</v>
      </c>
      <c r="C49" s="8">
        <v>1.48</v>
      </c>
      <c r="D49" s="9">
        <v>81404054</v>
      </c>
    </row>
    <row r="50" spans="1:4" ht="12.75">
      <c r="A50" s="8">
        <v>1993</v>
      </c>
      <c r="B50" s="9">
        <v>5525169405</v>
      </c>
      <c r="C50" s="8">
        <v>1.44</v>
      </c>
      <c r="D50" s="9">
        <v>80191434</v>
      </c>
    </row>
    <row r="51" spans="1:4" ht="12.75">
      <c r="A51" s="8">
        <v>1994</v>
      </c>
      <c r="B51" s="9">
        <v>5605360839</v>
      </c>
      <c r="C51" s="8">
        <v>1.43</v>
      </c>
      <c r="D51" s="9">
        <v>80626257</v>
      </c>
    </row>
    <row r="52" spans="1:4" ht="12.75">
      <c r="A52" s="8">
        <v>1995</v>
      </c>
      <c r="B52" s="9">
        <v>5685987096</v>
      </c>
      <c r="C52" s="8">
        <v>1.38</v>
      </c>
      <c r="D52" s="9">
        <v>79173661</v>
      </c>
    </row>
    <row r="53" spans="1:4" ht="12.75">
      <c r="A53" s="8">
        <v>1996</v>
      </c>
      <c r="B53" s="9">
        <v>5765160757</v>
      </c>
      <c r="C53" s="8">
        <v>1.37</v>
      </c>
      <c r="D53" s="9">
        <v>79745131</v>
      </c>
    </row>
    <row r="54" spans="1:4" ht="12.75">
      <c r="A54" s="8">
        <v>1997</v>
      </c>
      <c r="B54" s="9">
        <v>5844905888</v>
      </c>
      <c r="C54" s="8">
        <v>1.34</v>
      </c>
      <c r="D54" s="9">
        <v>78784175</v>
      </c>
    </row>
    <row r="55" spans="1:4" ht="12.75">
      <c r="A55" s="8">
        <v>1998</v>
      </c>
      <c r="B55" s="9">
        <v>5923690063</v>
      </c>
      <c r="C55" s="8">
        <v>1.31</v>
      </c>
      <c r="D55" s="9">
        <v>78308546</v>
      </c>
    </row>
    <row r="56" spans="1:4" ht="12.75">
      <c r="A56" s="8">
        <v>1999</v>
      </c>
      <c r="B56" s="9">
        <v>6001998609</v>
      </c>
      <c r="C56" s="8">
        <v>1.27</v>
      </c>
      <c r="D56" s="9">
        <v>77008373</v>
      </c>
    </row>
    <row r="57" spans="1:4" ht="12.75">
      <c r="A57" s="8">
        <v>2000</v>
      </c>
      <c r="B57" s="9">
        <v>6079006982</v>
      </c>
      <c r="C57" s="8">
        <v>1.23</v>
      </c>
      <c r="D57" s="9">
        <v>75318861</v>
      </c>
    </row>
    <row r="58" spans="1:4" ht="12.75">
      <c r="A58" s="8">
        <v>2001</v>
      </c>
      <c r="B58" s="9">
        <v>6154325843</v>
      </c>
      <c r="C58" s="8">
        <v>1.2</v>
      </c>
      <c r="D58" s="9">
        <v>74315460</v>
      </c>
    </row>
    <row r="59" spans="1:4" ht="12.75">
      <c r="A59" s="8">
        <v>2002</v>
      </c>
      <c r="B59" s="9">
        <v>6228641303</v>
      </c>
      <c r="C59" s="8">
        <v>1.18</v>
      </c>
      <c r="D59" s="9">
        <v>73845390</v>
      </c>
    </row>
    <row r="60" spans="1:4" ht="12.75">
      <c r="A60" s="8">
        <v>2003</v>
      </c>
      <c r="B60" s="9">
        <v>6302486693</v>
      </c>
      <c r="C60" s="8">
        <v>1.16</v>
      </c>
      <c r="D60" s="9">
        <v>73395376</v>
      </c>
    </row>
    <row r="61" spans="1:4" ht="12.75">
      <c r="A61" s="8">
        <v>2004</v>
      </c>
      <c r="B61" s="9">
        <v>6375882069</v>
      </c>
      <c r="C61" s="8">
        <v>1.14</v>
      </c>
      <c r="D61" s="9">
        <v>72898133</v>
      </c>
    </row>
    <row r="62" spans="1:4" ht="12.75">
      <c r="A62" s="8">
        <v>2005</v>
      </c>
      <c r="B62" s="9">
        <v>6448780202</v>
      </c>
      <c r="C62" s="8">
        <v>1.12</v>
      </c>
      <c r="D62" s="9">
        <v>72714711</v>
      </c>
    </row>
    <row r="63" spans="1:4" ht="12.75">
      <c r="A63" s="8">
        <v>2006</v>
      </c>
      <c r="B63" s="9">
        <v>6521494913</v>
      </c>
      <c r="C63" s="8">
        <v>1.11</v>
      </c>
      <c r="D63" s="9">
        <v>72772754</v>
      </c>
    </row>
    <row r="64" spans="1:4" ht="12.75">
      <c r="A64" s="8">
        <v>2007</v>
      </c>
      <c r="B64" s="9">
        <v>6594267667</v>
      </c>
      <c r="C64" s="8">
        <v>1.1</v>
      </c>
      <c r="D64" s="9">
        <v>72776911</v>
      </c>
    </row>
    <row r="65" spans="1:4" ht="12.75">
      <c r="A65" s="8">
        <v>2008</v>
      </c>
      <c r="B65" s="9">
        <v>6667044578</v>
      </c>
      <c r="C65" s="8">
        <v>1.08</v>
      </c>
      <c r="D65" s="9">
        <v>72703236</v>
      </c>
    </row>
    <row r="66" spans="1:4" ht="12.75">
      <c r="A66" s="8">
        <v>2009</v>
      </c>
      <c r="B66" s="9">
        <v>6739747814</v>
      </c>
      <c r="C66" s="8">
        <v>1.07</v>
      </c>
      <c r="D66" s="9">
        <v>72485099</v>
      </c>
    </row>
    <row r="67" spans="1:4" ht="12.75">
      <c r="A67" s="8">
        <v>2010</v>
      </c>
      <c r="B67" s="9">
        <v>6812232913</v>
      </c>
      <c r="C67" s="8">
        <v>1.06</v>
      </c>
      <c r="D67" s="9">
        <v>72447829</v>
      </c>
    </row>
    <row r="68" spans="1:4" ht="12.75">
      <c r="A68" s="8">
        <v>2011</v>
      </c>
      <c r="B68" s="9">
        <v>6884680742</v>
      </c>
      <c r="C68" s="8">
        <v>1.05</v>
      </c>
      <c r="D68" s="9">
        <v>72509964</v>
      </c>
    </row>
    <row r="69" spans="1:4" ht="12.75">
      <c r="A69" s="8">
        <v>2012</v>
      </c>
      <c r="B69" s="9">
        <v>6957190706</v>
      </c>
      <c r="C69" s="8">
        <v>1.03</v>
      </c>
      <c r="D69" s="9">
        <v>72261423</v>
      </c>
    </row>
    <row r="70" spans="1:4" ht="12.75">
      <c r="A70" s="8">
        <v>2013</v>
      </c>
      <c r="B70" s="9">
        <v>7029452129</v>
      </c>
      <c r="C70" s="8">
        <v>1.02</v>
      </c>
      <c r="D70" s="9">
        <v>71803520</v>
      </c>
    </row>
    <row r="71" spans="1:4" ht="12.75">
      <c r="A71" s="8">
        <v>2014</v>
      </c>
      <c r="B71" s="9">
        <v>7101255649</v>
      </c>
      <c r="C71" s="8">
        <v>1</v>
      </c>
      <c r="D71" s="9">
        <v>71144072</v>
      </c>
    </row>
    <row r="72" spans="1:4" ht="12.75">
      <c r="A72" s="8">
        <v>2015</v>
      </c>
      <c r="B72" s="9">
        <v>7172399721</v>
      </c>
      <c r="C72" s="8">
        <v>0.98</v>
      </c>
      <c r="D72" s="9">
        <v>70443548</v>
      </c>
    </row>
    <row r="73" spans="1:4" ht="12.75">
      <c r="A73" s="8">
        <v>2016</v>
      </c>
      <c r="B73" s="9">
        <v>7242843269</v>
      </c>
      <c r="C73" s="8">
        <v>0.96</v>
      </c>
      <c r="D73" s="9">
        <v>69755219</v>
      </c>
    </row>
    <row r="74" spans="1:4" ht="12.75">
      <c r="A74" s="8">
        <v>2017</v>
      </c>
      <c r="B74" s="9">
        <v>7312598488</v>
      </c>
      <c r="C74" s="8">
        <v>0.94</v>
      </c>
      <c r="D74" s="9">
        <v>68928253</v>
      </c>
    </row>
    <row r="75" spans="1:4" ht="12.75">
      <c r="A75" s="8">
        <v>2018</v>
      </c>
      <c r="B75" s="9">
        <v>7381526741</v>
      </c>
      <c r="C75" s="8">
        <v>0.92</v>
      </c>
      <c r="D75" s="9">
        <v>67997557</v>
      </c>
    </row>
    <row r="76" spans="1:4" ht="12.75">
      <c r="A76" s="8">
        <v>2019</v>
      </c>
      <c r="B76" s="9">
        <v>7449524298</v>
      </c>
      <c r="C76" s="8">
        <v>0.89</v>
      </c>
      <c r="D76" s="9">
        <v>66966195</v>
      </c>
    </row>
    <row r="77" spans="1:4" ht="12.75">
      <c r="A77" s="8">
        <v>2020</v>
      </c>
      <c r="B77" s="9">
        <v>7516490493</v>
      </c>
      <c r="C77" s="8">
        <v>0.87</v>
      </c>
      <c r="D77" s="9">
        <v>65973432</v>
      </c>
    </row>
    <row r="78" spans="1:4" ht="12.75">
      <c r="A78" s="8">
        <v>2021</v>
      </c>
      <c r="B78" s="9">
        <v>7582463925</v>
      </c>
      <c r="C78" s="8">
        <v>0.85</v>
      </c>
      <c r="D78" s="9">
        <v>65024404</v>
      </c>
    </row>
    <row r="79" spans="1:4" ht="12.75">
      <c r="A79" s="8">
        <v>2022</v>
      </c>
      <c r="B79" s="9">
        <v>7647488329</v>
      </c>
      <c r="C79" s="8">
        <v>0.83</v>
      </c>
      <c r="D79" s="9">
        <v>63958545</v>
      </c>
    </row>
    <row r="80" spans="1:4" ht="12.75">
      <c r="A80" s="8">
        <v>2023</v>
      </c>
      <c r="B80" s="9">
        <v>7711446874</v>
      </c>
      <c r="C80" s="8">
        <v>0.81</v>
      </c>
      <c r="D80" s="9">
        <v>62831316</v>
      </c>
    </row>
    <row r="81" spans="1:4" ht="12.75">
      <c r="A81" s="8">
        <v>2024</v>
      </c>
      <c r="B81" s="9">
        <v>7774278190</v>
      </c>
      <c r="C81" s="8">
        <v>0.79</v>
      </c>
      <c r="D81" s="9">
        <v>61670133</v>
      </c>
    </row>
    <row r="82" spans="1:4" ht="12.75">
      <c r="A82" s="8">
        <v>2025</v>
      </c>
      <c r="B82" s="9">
        <v>7835948323</v>
      </c>
      <c r="C82" s="8">
        <v>0.77</v>
      </c>
      <c r="D82" s="9">
        <v>60634107</v>
      </c>
    </row>
    <row r="83" spans="1:4" ht="12.75">
      <c r="A83" s="8">
        <v>2026</v>
      </c>
      <c r="B83" s="9">
        <v>7896582430</v>
      </c>
      <c r="C83" s="8">
        <v>0.75</v>
      </c>
      <c r="D83" s="9">
        <v>59738215</v>
      </c>
    </row>
    <row r="84" spans="1:4" ht="12.75">
      <c r="A84" s="8">
        <v>2027</v>
      </c>
      <c r="B84" s="9">
        <v>7956320645</v>
      </c>
      <c r="C84" s="8">
        <v>0.74</v>
      </c>
      <c r="D84" s="9">
        <v>58800509</v>
      </c>
    </row>
    <row r="85" spans="1:4" ht="12.75">
      <c r="A85" s="8">
        <v>2028</v>
      </c>
      <c r="B85" s="9">
        <v>8015121154</v>
      </c>
      <c r="C85" s="8">
        <v>0.72</v>
      </c>
      <c r="D85" s="9">
        <v>57842466</v>
      </c>
    </row>
    <row r="86" spans="1:4" ht="12.75">
      <c r="A86" s="8">
        <v>2029</v>
      </c>
      <c r="B86" s="9">
        <v>8072963620</v>
      </c>
      <c r="C86" s="8">
        <v>0.7</v>
      </c>
      <c r="D86" s="9">
        <v>56862516</v>
      </c>
    </row>
    <row r="87" spans="1:4" ht="12.75">
      <c r="A87" s="8">
        <v>2030</v>
      </c>
      <c r="B87" s="9">
        <v>8129826136</v>
      </c>
      <c r="C87" s="8">
        <v>0.69</v>
      </c>
      <c r="D87" s="9">
        <v>55988383</v>
      </c>
    </row>
    <row r="88" spans="1:4" ht="12.75">
      <c r="A88" s="8">
        <v>2031</v>
      </c>
      <c r="B88" s="9">
        <v>8185814519</v>
      </c>
      <c r="C88" s="8">
        <v>0.67</v>
      </c>
      <c r="D88" s="9">
        <v>55209498</v>
      </c>
    </row>
    <row r="89" spans="1:4" ht="12.75">
      <c r="A89" s="8">
        <v>2032</v>
      </c>
      <c r="B89" s="9">
        <v>8241024017</v>
      </c>
      <c r="C89" s="8">
        <v>0.66</v>
      </c>
      <c r="D89" s="9">
        <v>54325204</v>
      </c>
    </row>
    <row r="90" spans="1:4" ht="12.75">
      <c r="A90" s="8">
        <v>2033</v>
      </c>
      <c r="B90" s="9">
        <v>8295349221</v>
      </c>
      <c r="C90" s="8">
        <v>0.64</v>
      </c>
      <c r="D90" s="9">
        <v>53388484</v>
      </c>
    </row>
    <row r="91" spans="1:4" ht="12.75">
      <c r="A91" s="8">
        <v>2034</v>
      </c>
      <c r="B91" s="9">
        <v>8348737705</v>
      </c>
      <c r="C91" s="8">
        <v>0.63</v>
      </c>
      <c r="D91" s="9">
        <v>52432568</v>
      </c>
    </row>
    <row r="92" spans="1:4" ht="12.75">
      <c r="A92" s="8">
        <v>2035</v>
      </c>
      <c r="B92" s="9">
        <v>8401170273</v>
      </c>
      <c r="C92" s="8">
        <v>0.61</v>
      </c>
      <c r="D92" s="9">
        <v>51582599</v>
      </c>
    </row>
    <row r="93" spans="1:4" ht="12.75">
      <c r="A93" s="8">
        <v>2036</v>
      </c>
      <c r="B93" s="9">
        <v>8452752872</v>
      </c>
      <c r="C93" s="8">
        <v>0.6</v>
      </c>
      <c r="D93" s="9">
        <v>50825199</v>
      </c>
    </row>
    <row r="94" spans="1:4" ht="12.75">
      <c r="A94" s="8">
        <v>2037</v>
      </c>
      <c r="B94" s="9">
        <v>8503578071</v>
      </c>
      <c r="C94" s="8">
        <v>0.59</v>
      </c>
      <c r="D94" s="9">
        <v>49945328</v>
      </c>
    </row>
    <row r="95" spans="1:4" ht="12.75">
      <c r="A95" s="8">
        <v>2038</v>
      </c>
      <c r="B95" s="9">
        <v>8553523399</v>
      </c>
      <c r="C95" s="8">
        <v>0.57</v>
      </c>
      <c r="D95" s="9">
        <v>49018566</v>
      </c>
    </row>
    <row r="96" spans="1:4" ht="12.75">
      <c r="A96" s="8">
        <v>2039</v>
      </c>
      <c r="B96" s="9">
        <v>8602541965</v>
      </c>
      <c r="C96" s="8">
        <v>0.56</v>
      </c>
      <c r="D96" s="9">
        <v>48111036</v>
      </c>
    </row>
    <row r="97" spans="1:4" ht="12.75">
      <c r="A97" s="8">
        <v>2040</v>
      </c>
      <c r="B97" s="9">
        <v>8650653001</v>
      </c>
      <c r="C97" s="8">
        <v>0.55</v>
      </c>
      <c r="D97" s="9">
        <v>47314021</v>
      </c>
    </row>
    <row r="98" spans="1:4" ht="12.75">
      <c r="A98" s="8">
        <v>2041</v>
      </c>
      <c r="B98" s="9">
        <v>8697967022</v>
      </c>
      <c r="C98" s="8">
        <v>0.53</v>
      </c>
      <c r="D98" s="9">
        <v>46592583</v>
      </c>
    </row>
    <row r="99" spans="1:4" ht="12.75">
      <c r="A99" s="8">
        <v>2042</v>
      </c>
      <c r="B99" s="9">
        <v>8744559605</v>
      </c>
      <c r="C99" s="8">
        <v>0.52</v>
      </c>
      <c r="D99" s="9">
        <v>45712304</v>
      </c>
    </row>
    <row r="100" spans="1:4" ht="12.75">
      <c r="A100" s="8">
        <v>2043</v>
      </c>
      <c r="B100" s="9">
        <v>8790271909</v>
      </c>
      <c r="C100" s="8">
        <v>0.51</v>
      </c>
      <c r="D100" s="9">
        <v>44766065</v>
      </c>
    </row>
    <row r="101" spans="1:4" ht="12.75">
      <c r="A101" s="8">
        <v>2044</v>
      </c>
      <c r="B101" s="9">
        <v>8835037974</v>
      </c>
      <c r="C101" s="8">
        <v>0.5</v>
      </c>
      <c r="D101" s="9">
        <v>43861193</v>
      </c>
    </row>
    <row r="102" spans="1:4" ht="12.75">
      <c r="A102" s="8">
        <v>2045</v>
      </c>
      <c r="B102" s="9">
        <v>8878899167</v>
      </c>
      <c r="C102" s="8">
        <v>0.48</v>
      </c>
      <c r="D102" s="9">
        <v>43037087</v>
      </c>
    </row>
    <row r="103" spans="1:4" ht="12.75">
      <c r="A103" s="8">
        <v>2046</v>
      </c>
      <c r="B103" s="9">
        <v>8921936254</v>
      </c>
      <c r="C103" s="8">
        <v>0.47</v>
      </c>
      <c r="D103" s="9">
        <v>42237824</v>
      </c>
    </row>
    <row r="104" spans="1:4" ht="12.75">
      <c r="A104" s="8">
        <v>2047</v>
      </c>
      <c r="B104" s="9">
        <v>8964174078</v>
      </c>
      <c r="C104" s="8">
        <v>0.46</v>
      </c>
      <c r="D104" s="9">
        <v>41228872</v>
      </c>
    </row>
    <row r="105" spans="1:4" ht="12.75">
      <c r="A105" s="8">
        <v>2048</v>
      </c>
      <c r="B105" s="9">
        <v>9005402950</v>
      </c>
      <c r="C105" s="8">
        <v>0.44</v>
      </c>
      <c r="D105" s="9">
        <v>40089886</v>
      </c>
    </row>
    <row r="106" spans="1:4" ht="12.75">
      <c r="A106" s="8">
        <v>2049</v>
      </c>
      <c r="B106" s="9">
        <v>9045492836</v>
      </c>
      <c r="C106" s="8">
        <v>0.43</v>
      </c>
      <c r="D106" s="9">
        <v>39002569</v>
      </c>
    </row>
    <row r="107" spans="1:4" ht="12.75">
      <c r="A107" s="8">
        <v>2050</v>
      </c>
      <c r="B107" s="9">
        <v>9084495405</v>
      </c>
      <c r="C107" s="8"/>
      <c r="D107" s="10"/>
    </row>
  </sheetData>
  <mergeCells count="2">
    <mergeCell ref="A5:A6"/>
    <mergeCell ref="B5:B6"/>
  </mergeCells>
  <hyperlinks>
    <hyperlink ref="A1" r:id="rId1" display="http://www.census.gov/ipc/www/idbr0307.html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Vassar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Vassar User</dc:creator>
  <cp:keywords/>
  <dc:description/>
  <cp:lastModifiedBy>Vassar User</cp:lastModifiedBy>
  <dcterms:created xsi:type="dcterms:W3CDTF">2003-10-17T19:59:46Z</dcterms:created>
  <dcterms:modified xsi:type="dcterms:W3CDTF">2003-10-20T20:47:25Z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-1770466500</vt:i4>
  </property>
  <property fmtid="{D5CDD505-2E9C-101B-9397-08002B2CF9AE}" pid="3" name="_EmailSubject">
    <vt:lpwstr>Please fix the Cunningham 8e OLC</vt:lpwstr>
  </property>
  <property fmtid="{D5CDD505-2E9C-101B-9397-08002B2CF9AE}" pid="4" name="_AuthorEmail">
    <vt:lpwstr>Donna_Nemmers@mcgraw-hill.com</vt:lpwstr>
  </property>
  <property fmtid="{D5CDD505-2E9C-101B-9397-08002B2CF9AE}" pid="5" name="_AuthorEmailDisplayName">
    <vt:lpwstr>Nemmers, Donna</vt:lpwstr>
  </property>
</Properties>
</file>