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295" windowHeight="7260" activeTab="0"/>
  </bookViews>
  <sheets>
    <sheet name="Chapter 21" sheetId="1" r:id="rId1"/>
    <sheet name="#4" sheetId="2" r:id="rId2"/>
    <sheet name="#7" sheetId="3" r:id="rId3"/>
    <sheet name="#9" sheetId="4" r:id="rId4"/>
    <sheet name="#10" sheetId="5" r:id="rId5"/>
    <sheet name="#11" sheetId="6" r:id="rId6"/>
    <sheet name="#16" sheetId="7" r:id="rId7"/>
    <sheet name="#18" sheetId="8" r:id="rId8"/>
  </sheets>
  <definedNames>
    <definedName name="solver_adj" localSheetId="6" hidden="1">'#16'!$F$12</definedName>
    <definedName name="solver_cvg" localSheetId="6" hidden="1">0.0001</definedName>
    <definedName name="solver_drv" localSheetId="6" hidden="1">1</definedName>
    <definedName name="solver_est" localSheetId="6" hidden="1">1</definedName>
    <definedName name="solver_itr" localSheetId="6" hidden="1">100</definedName>
    <definedName name="solver_lin" localSheetId="6" hidden="1">2</definedName>
    <definedName name="solver_neg" localSheetId="6" hidden="1">2</definedName>
    <definedName name="solver_num" localSheetId="6" hidden="1">0</definedName>
    <definedName name="solver_nwt" localSheetId="6" hidden="1">1</definedName>
    <definedName name="solver_opt" localSheetId="6" hidden="1">'#16'!#REF!</definedName>
    <definedName name="solver_pre" localSheetId="6" hidden="1">0.000001</definedName>
    <definedName name="solver_scl" localSheetId="6" hidden="1">2</definedName>
    <definedName name="solver_sho" localSheetId="6" hidden="1">2</definedName>
    <definedName name="solver_tim" localSheetId="6" hidden="1">100</definedName>
    <definedName name="solver_tol" localSheetId="6" hidden="1">0.05</definedName>
    <definedName name="solver_typ" localSheetId="6" hidden="1">3</definedName>
    <definedName name="solver_val" localSheetId="6" hidden="1">0</definedName>
  </definedNames>
  <calcPr fullCalcOnLoad="1"/>
</workbook>
</file>

<file path=xl/sharedStrings.xml><?xml version="1.0" encoding="utf-8"?>
<sst xmlns="http://schemas.openxmlformats.org/spreadsheetml/2006/main" count="113" uniqueCount="82">
  <si>
    <t>Input Area:</t>
  </si>
  <si>
    <t>Output Area:</t>
  </si>
  <si>
    <t>Unit price</t>
  </si>
  <si>
    <t>Net</t>
  </si>
  <si>
    <t>Collection period</t>
  </si>
  <si>
    <t>ACP</t>
  </si>
  <si>
    <t>Discount used %</t>
  </si>
  <si>
    <t>Question 4</t>
  </si>
  <si>
    <t>Credit sales</t>
  </si>
  <si>
    <t>Cost of production (% of sales)</t>
  </si>
  <si>
    <t>Average A/R</t>
  </si>
  <si>
    <t>Receivables turnover</t>
  </si>
  <si>
    <t>Question 7</t>
  </si>
  <si>
    <t>Units sold</t>
  </si>
  <si>
    <t>Total credit sales</t>
  </si>
  <si>
    <t>Average receivables</t>
  </si>
  <si>
    <t>Question 9</t>
  </si>
  <si>
    <t>Variable costs</t>
  </si>
  <si>
    <t>Credit price</t>
  </si>
  <si>
    <t>Uncollected orders</t>
  </si>
  <si>
    <t>Required return</t>
  </si>
  <si>
    <t>NPV (per unit)</t>
  </si>
  <si>
    <t>It is assumed that if a person has paid</t>
  </si>
  <si>
    <t xml:space="preserve">his or her bills in the past, then they will </t>
  </si>
  <si>
    <t>pay their bills in the future.  This implies</t>
  </si>
  <si>
    <t xml:space="preserve">that if someone doesn't default when </t>
  </si>
  <si>
    <t xml:space="preserve">credit is first granted, then they will be a </t>
  </si>
  <si>
    <t xml:space="preserve">good customer far into the future, and </t>
  </si>
  <si>
    <t xml:space="preserve">the possible gains from the future </t>
  </si>
  <si>
    <t>business outweigh the possible losses</t>
  </si>
  <si>
    <t>from granting credit the first time.</t>
  </si>
  <si>
    <t>Question 10</t>
  </si>
  <si>
    <t>New Policy</t>
  </si>
  <si>
    <t>Current Policy</t>
  </si>
  <si>
    <t>Price per unit</t>
  </si>
  <si>
    <t>Cost per unit</t>
  </si>
  <si>
    <t>Unit sales per month</t>
  </si>
  <si>
    <t>Cost of switching</t>
  </si>
  <si>
    <t>Perpetual benefit of switching</t>
  </si>
  <si>
    <t>NPV</t>
  </si>
  <si>
    <t xml:space="preserve">The firm will have to bear the cost of sales for one </t>
  </si>
  <si>
    <t>month before they receive any revenue from credit</t>
  </si>
  <si>
    <t>sales, which is why the initial cost is for one month.</t>
  </si>
  <si>
    <t xml:space="preserve">Receivables will grow over the one month credit </t>
  </si>
  <si>
    <t xml:space="preserve">period, and then will remain about stable with </t>
  </si>
  <si>
    <t>payments and new sales offsetting one another.</t>
  </si>
  <si>
    <t>Question 11</t>
  </si>
  <si>
    <t>Carrying cost</t>
  </si>
  <si>
    <t>EOQ</t>
  </si>
  <si>
    <t>the number of orders.</t>
  </si>
  <si>
    <t>Question 16</t>
  </si>
  <si>
    <t>Question 18</t>
  </si>
  <si>
    <t>Input boxes in tan</t>
  </si>
  <si>
    <t>Output boxes in yellow</t>
  </si>
  <si>
    <t>Given data in blue</t>
  </si>
  <si>
    <t>Calculations in red</t>
  </si>
  <si>
    <t>Answers in green</t>
  </si>
  <si>
    <t>Chapter 21</t>
  </si>
  <si>
    <t>Terms</t>
  </si>
  <si>
    <t>a.</t>
  </si>
  <si>
    <t>b.</t>
  </si>
  <si>
    <t>c.</t>
  </si>
  <si>
    <t>New terms</t>
  </si>
  <si>
    <t>New net</t>
  </si>
  <si>
    <t xml:space="preserve">If the firm increases the cash discount, then more </t>
  </si>
  <si>
    <t>people will pay sooner, thus lowering the average</t>
  </si>
  <si>
    <t>collection period. If the ACP declines, receivables</t>
  </si>
  <si>
    <t>turnover increases, which will lead to a decrease</t>
  </si>
  <si>
    <t>in average receivables.</t>
  </si>
  <si>
    <t>Quantity ordered</t>
  </si>
  <si>
    <t>p</t>
  </si>
  <si>
    <t>Number of items used</t>
  </si>
  <si>
    <t>Carrying cost per unit</t>
  </si>
  <si>
    <t>Fixed order cost</t>
  </si>
  <si>
    <t>Output:</t>
  </si>
  <si>
    <t>Order cost</t>
  </si>
  <si>
    <t>Frequency of order</t>
  </si>
  <si>
    <t>The firm's ordering policy is</t>
  </si>
  <si>
    <t xml:space="preserve">The company should </t>
  </si>
  <si>
    <t>the order size and</t>
  </si>
  <si>
    <t>Breakeven quantity</t>
  </si>
  <si>
    <t>Breakeven price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</si>
</sst>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* #,##0.0_);_(* \(#,##0.0\);_(* &quot;-&quot;?_);_(@_)"/>
    <numFmt numFmtId="166" formatCode="_(&quot;$&quot;* #,##0_);_(&quot;$&quot;* \(#,##0\);_(&quot;$&quot;* &quot;-&quot;??_);_(@_)"/>
    <numFmt numFmtId="167" formatCode="_(* #,##0_);_(* \(#,##0\);_(* &quot;-&quot;?_);_(@_)"/>
    <numFmt numFmtId="168" formatCode="_(* #,##0.0_);_(* \(#,##0.0\);_(* &quot;-&quot;??_);_(@_)"/>
    <numFmt numFmtId="169" formatCode="_(* #,##0_);_(* \(#,##0\);_(* &quot;-&quot;??_);_(@_)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(* #,##0.000_);_(* \(#,##0.000\);_(* &quot;-&quot;???_);_(@_)"/>
    <numFmt numFmtId="177" formatCode="0.0"/>
    <numFmt numFmtId="178" formatCode="_(* #,##0.000_);_(* \(#,##0.000\);_(* &quot;-&quot;??_);_(@_)"/>
    <numFmt numFmtId="179" formatCode="_(* #,##0.0000_);_(* \(#,##0.0000\);_(* &quot;-&quot;??_);_(@_)"/>
    <numFmt numFmtId="180" formatCode="_(* #,##0.0000_);_(* \(#,##0.0000\);_(* &quot;-&quot;????_);_(@_)"/>
    <numFmt numFmtId="181" formatCode="0.0%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  <numFmt numFmtId="185" formatCode="_(* #,##0.00000000_);_(* \(#,##0.00000000\);_(* &quot;-&quot;??_);_(@_)"/>
    <numFmt numFmtId="186" formatCode="_(* #,##0.000000000_);_(* \(#,##0.000000000\);_(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0.000%"/>
    <numFmt numFmtId="190" formatCode="0.0000%"/>
    <numFmt numFmtId="191" formatCode="0.00000%"/>
    <numFmt numFmtId="192" formatCode="_(* #,##0.00000_);_(* \(#,##0.00000\);_(* &quot;-&quot;?????_);_(@_)"/>
    <numFmt numFmtId="193" formatCode="0.000000000000000000%"/>
    <numFmt numFmtId="194" formatCode="0.000000%"/>
    <numFmt numFmtId="195" formatCode="0.0000000%"/>
    <numFmt numFmtId="196" formatCode="0.00000000%"/>
    <numFmt numFmtId="197" formatCode="#,##0.0_);\(#,##0.0\)"/>
    <numFmt numFmtId="198" formatCode="#,##0.0"/>
    <numFmt numFmtId="199" formatCode="&quot;$&quot;#,##0.0_);\(&quot;$&quot;#,##0.0\)"/>
    <numFmt numFmtId="200" formatCode="_(* #,##0.0_);_(* \(#,##0.0\);_(* &quot;-&quot;_);_(@_)"/>
    <numFmt numFmtId="201" formatCode="_(* #,##0.00_);_(* \(#,##0.00\);_(* &quot;-&quot;_);_(@_)"/>
    <numFmt numFmtId="202" formatCode="[$-409]dddd\,\ mmmm\ dd\,\ yyyy"/>
    <numFmt numFmtId="203" formatCode="0.0000000000000000%"/>
    <numFmt numFmtId="204" formatCode="&quot;$&quot;#,##0.00"/>
  </numFmts>
  <fonts count="20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12"/>
      <color indexed="48"/>
      <name val="Arial"/>
      <family val="2"/>
    </font>
    <font>
      <sz val="12"/>
      <color indexed="57"/>
      <name val="Arial"/>
      <family val="2"/>
    </font>
    <font>
      <b/>
      <sz val="12"/>
      <color indexed="57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48"/>
      <color indexed="52"/>
      <name val="Arial"/>
      <family val="2"/>
    </font>
    <font>
      <sz val="10"/>
      <color indexed="19"/>
      <name val="Arial"/>
      <family val="2"/>
    </font>
    <font>
      <b/>
      <sz val="12"/>
      <color indexed="47"/>
      <name val="Arial"/>
      <family val="2"/>
    </font>
    <font>
      <b/>
      <sz val="12"/>
      <color indexed="43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12"/>
      <name val="Symbol"/>
      <family val="1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166" fontId="4" fillId="2" borderId="0" xfId="17" applyNumberFormat="1" applyFont="1" applyFill="1" applyBorder="1" applyAlignment="1">
      <alignment/>
    </xf>
    <xf numFmtId="166" fontId="5" fillId="3" borderId="0" xfId="17" applyNumberFormat="1" applyFont="1" applyFill="1" applyBorder="1" applyAlignment="1">
      <alignment/>
    </xf>
    <xf numFmtId="166" fontId="6" fillId="3" borderId="0" xfId="17" applyNumberFormat="1" applyFont="1" applyFill="1" applyBorder="1" applyAlignment="1">
      <alignment/>
    </xf>
    <xf numFmtId="166" fontId="6" fillId="3" borderId="9" xfId="17" applyNumberFormat="1" applyFont="1" applyFill="1" applyBorder="1" applyAlignment="1">
      <alignment/>
    </xf>
    <xf numFmtId="43" fontId="6" fillId="3" borderId="0" xfId="15" applyFont="1" applyFill="1" applyBorder="1" applyAlignment="1">
      <alignment/>
    </xf>
    <xf numFmtId="10" fontId="6" fillId="3" borderId="9" xfId="21" applyNumberFormat="1" applyFont="1" applyFill="1" applyBorder="1" applyAlignment="1">
      <alignment/>
    </xf>
    <xf numFmtId="44" fontId="6" fillId="3" borderId="9" xfId="17" applyFont="1" applyFill="1" applyBorder="1" applyAlignment="1">
      <alignment/>
    </xf>
    <xf numFmtId="0" fontId="1" fillId="2" borderId="0" xfId="0" applyFont="1" applyFill="1" applyBorder="1" applyAlignment="1">
      <alignment/>
    </xf>
    <xf numFmtId="178" fontId="5" fillId="3" borderId="0" xfId="0" applyNumberFormat="1" applyFont="1" applyFill="1" applyBorder="1" applyAlignment="1">
      <alignment/>
    </xf>
    <xf numFmtId="44" fontId="5" fillId="3" borderId="0" xfId="17" applyFont="1" applyFill="1" applyBorder="1" applyAlignment="1">
      <alignment/>
    </xf>
    <xf numFmtId="10" fontId="6" fillId="3" borderId="0" xfId="21" applyNumberFormat="1" applyFont="1" applyFill="1" applyBorder="1" applyAlignment="1">
      <alignment/>
    </xf>
    <xf numFmtId="166" fontId="3" fillId="2" borderId="0" xfId="17" applyNumberFormat="1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9" fillId="4" borderId="0" xfId="0" applyFont="1" applyFill="1" applyAlignment="1">
      <alignment/>
    </xf>
    <xf numFmtId="0" fontId="0" fillId="4" borderId="0" xfId="0" applyFill="1" applyAlignment="1">
      <alignment/>
    </xf>
    <xf numFmtId="2" fontId="10" fillId="4" borderId="0" xfId="0" applyNumberFormat="1" applyFont="1" applyFill="1" applyBorder="1" applyAlignment="1">
      <alignment/>
    </xf>
    <xf numFmtId="0" fontId="11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12" fillId="4" borderId="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41" fontId="16" fillId="2" borderId="0" xfId="0" applyNumberFormat="1" applyFont="1" applyFill="1" applyBorder="1" applyAlignment="1">
      <alignment/>
    </xf>
    <xf numFmtId="166" fontId="16" fillId="2" borderId="0" xfId="17" applyNumberFormat="1" applyFont="1" applyFill="1" applyBorder="1" applyAlignment="1">
      <alignment/>
    </xf>
    <xf numFmtId="41" fontId="16" fillId="2" borderId="0" xfId="21" applyNumberFormat="1" applyFont="1" applyFill="1" applyBorder="1" applyAlignment="1">
      <alignment/>
    </xf>
    <xf numFmtId="0" fontId="2" fillId="3" borderId="4" xfId="0" applyFont="1" applyFill="1" applyBorder="1" applyAlignment="1">
      <alignment/>
    </xf>
    <xf numFmtId="169" fontId="16" fillId="2" borderId="0" xfId="15" applyNumberFormat="1" applyFont="1" applyFill="1" applyBorder="1" applyAlignment="1">
      <alignment/>
    </xf>
    <xf numFmtId="9" fontId="16" fillId="2" borderId="0" xfId="21" applyFont="1" applyFill="1" applyBorder="1" applyAlignment="1">
      <alignment/>
    </xf>
    <xf numFmtId="43" fontId="17" fillId="3" borderId="0" xfId="0" applyNumberFormat="1" applyFont="1" applyFill="1" applyBorder="1" applyAlignment="1">
      <alignment/>
    </xf>
    <xf numFmtId="44" fontId="6" fillId="3" borderId="9" xfId="17" applyNumberFormat="1" applyFont="1" applyFill="1" applyBorder="1" applyAlignment="1">
      <alignment/>
    </xf>
    <xf numFmtId="44" fontId="6" fillId="3" borderId="0" xfId="17" applyFont="1" applyFill="1" applyBorder="1" applyAlignment="1">
      <alignment/>
    </xf>
    <xf numFmtId="0" fontId="16" fillId="2" borderId="5" xfId="0" applyFont="1" applyFill="1" applyBorder="1" applyAlignment="1">
      <alignment/>
    </xf>
    <xf numFmtId="42" fontId="16" fillId="2" borderId="0" xfId="17" applyNumberFormat="1" applyFont="1" applyFill="1" applyBorder="1" applyAlignment="1">
      <alignment/>
    </xf>
    <xf numFmtId="169" fontId="16" fillId="2" borderId="0" xfId="17" applyNumberFormat="1" applyFont="1" applyFill="1" applyBorder="1" applyAlignment="1">
      <alignment/>
    </xf>
    <xf numFmtId="9" fontId="16" fillId="2" borderId="0" xfId="21" applyFont="1" applyFill="1" applyBorder="1" applyAlignment="1">
      <alignment horizontal="center"/>
    </xf>
    <xf numFmtId="166" fontId="17" fillId="3" borderId="0" xfId="17" applyNumberFormat="1" applyFont="1" applyFill="1" applyBorder="1" applyAlignment="1">
      <alignment/>
    </xf>
    <xf numFmtId="178" fontId="17" fillId="3" borderId="0" xfId="0" applyNumberFormat="1" applyFont="1" applyFill="1" applyBorder="1" applyAlignment="1">
      <alignment/>
    </xf>
    <xf numFmtId="182" fontId="16" fillId="2" borderId="0" xfId="15" applyNumberFormat="1" applyFont="1" applyFill="1" applyBorder="1" applyAlignment="1">
      <alignment/>
    </xf>
    <xf numFmtId="0" fontId="17" fillId="3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181" fontId="16" fillId="2" borderId="0" xfId="21" applyNumberFormat="1" applyFont="1" applyFill="1" applyBorder="1" applyAlignment="1">
      <alignment/>
    </xf>
    <xf numFmtId="0" fontId="18" fillId="3" borderId="0" xfId="0" applyFont="1" applyFill="1" applyBorder="1" applyAlignment="1">
      <alignment/>
    </xf>
    <xf numFmtId="43" fontId="6" fillId="3" borderId="0" xfId="17" applyNumberFormat="1" applyFont="1" applyFill="1" applyBorder="1" applyAlignment="1">
      <alignment/>
    </xf>
    <xf numFmtId="0" fontId="1" fillId="0" borderId="0" xfId="0" applyFont="1" applyFill="1" applyAlignment="1">
      <alignment/>
    </xf>
    <xf numFmtId="41" fontId="16" fillId="2" borderId="0" xfId="17" applyNumberFormat="1" applyFont="1" applyFill="1" applyBorder="1" applyAlignment="1">
      <alignment/>
    </xf>
    <xf numFmtId="44" fontId="16" fillId="2" borderId="0" xfId="17" applyNumberFormat="1" applyFont="1" applyFill="1" applyBorder="1" applyAlignment="1">
      <alignment/>
    </xf>
    <xf numFmtId="44" fontId="16" fillId="2" borderId="0" xfId="21" applyNumberFormat="1" applyFont="1" applyFill="1" applyBorder="1" applyAlignment="1">
      <alignment/>
    </xf>
    <xf numFmtId="44" fontId="6" fillId="3" borderId="10" xfId="17" applyNumberFormat="1" applyFont="1" applyFill="1" applyBorder="1" applyAlignment="1">
      <alignment/>
    </xf>
    <xf numFmtId="0" fontId="5" fillId="3" borderId="7" xfId="0" applyFont="1" applyFill="1" applyBorder="1" applyAlignment="1">
      <alignment/>
    </xf>
    <xf numFmtId="43" fontId="17" fillId="3" borderId="0" xfId="17" applyNumberFormat="1" applyFont="1" applyFill="1" applyBorder="1" applyAlignment="1">
      <alignment/>
    </xf>
    <xf numFmtId="166" fontId="3" fillId="2" borderId="0" xfId="17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9" fillId="0" borderId="0" xfId="0" applyFont="1" applyAlignment="1">
      <alignment/>
    </xf>
    <xf numFmtId="169" fontId="6" fillId="3" borderId="9" xfId="17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105"/>
  <sheetViews>
    <sheetView tabSelected="1" workbookViewId="0" topLeftCell="A1">
      <selection activeCell="F13" sqref="F13"/>
    </sheetView>
  </sheetViews>
  <sheetFormatPr defaultColWidth="9.140625" defaultRowHeight="12.75"/>
  <cols>
    <col min="1" max="3" width="9.140625" style="36" customWidth="1"/>
    <col min="4" max="4" width="42.57421875" style="36" customWidth="1"/>
    <col min="5" max="16384" width="9.140625" style="36" customWidth="1"/>
  </cols>
  <sheetData>
    <row r="1" spans="1:29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29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29" ht="12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</row>
    <row r="4" spans="1:29" ht="12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</row>
    <row r="5" spans="1:29" ht="12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</row>
    <row r="6" spans="1:29" ht="12.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</row>
    <row r="7" spans="1:29" ht="12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</row>
    <row r="8" spans="1:29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</row>
    <row r="9" spans="1:29" ht="12.7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</row>
    <row r="10" spans="1:29" ht="12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</row>
    <row r="11" spans="1:29" ht="12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</row>
    <row r="12" spans="1:29" ht="59.25">
      <c r="A12" s="34"/>
      <c r="B12" s="34"/>
      <c r="C12" s="34"/>
      <c r="D12" s="37" t="s">
        <v>57</v>
      </c>
      <c r="E12" s="34"/>
      <c r="F12" s="38"/>
      <c r="G12" s="34"/>
      <c r="H12" s="34"/>
      <c r="I12" s="34"/>
      <c r="J12" s="34"/>
      <c r="K12" s="34"/>
      <c r="L12" s="34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</row>
    <row r="13" spans="1:29" ht="12.7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</row>
    <row r="14" spans="1:29" ht="12.7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</row>
    <row r="15" spans="1:29" ht="12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</row>
    <row r="16" spans="1:29" ht="15">
      <c r="A16" s="34"/>
      <c r="B16" s="34"/>
      <c r="C16" s="34"/>
      <c r="D16" s="39"/>
      <c r="E16" s="34"/>
      <c r="F16" s="34"/>
      <c r="G16" s="34"/>
      <c r="H16" s="34"/>
      <c r="I16" s="34"/>
      <c r="J16" s="34"/>
      <c r="K16" s="34"/>
      <c r="L16" s="34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</row>
    <row r="17" spans="1:29" ht="15.75">
      <c r="A17" s="34"/>
      <c r="B17" s="34"/>
      <c r="C17" s="34"/>
      <c r="D17" s="40" t="s">
        <v>52</v>
      </c>
      <c r="E17" s="34"/>
      <c r="F17" s="34"/>
      <c r="G17" s="34"/>
      <c r="H17" s="34"/>
      <c r="I17" s="34"/>
      <c r="J17" s="34"/>
      <c r="K17" s="34"/>
      <c r="L17" s="34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</row>
    <row r="18" spans="1:29" ht="15.75">
      <c r="A18" s="34"/>
      <c r="B18" s="34"/>
      <c r="C18" s="34"/>
      <c r="D18" s="41" t="s">
        <v>53</v>
      </c>
      <c r="E18" s="34"/>
      <c r="F18" s="34"/>
      <c r="G18" s="34"/>
      <c r="H18" s="34"/>
      <c r="I18" s="34"/>
      <c r="J18" s="34"/>
      <c r="K18" s="34"/>
      <c r="L18" s="34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</row>
    <row r="19" spans="1:29" ht="15.75">
      <c r="A19" s="34"/>
      <c r="B19" s="34"/>
      <c r="C19" s="34"/>
      <c r="D19" s="42" t="s">
        <v>54</v>
      </c>
      <c r="E19" s="34"/>
      <c r="F19" s="34"/>
      <c r="G19" s="34"/>
      <c r="H19" s="34"/>
      <c r="I19" s="34"/>
      <c r="J19" s="34"/>
      <c r="K19" s="34"/>
      <c r="L19" s="34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</row>
    <row r="20" spans="1:29" ht="15.75">
      <c r="A20" s="34"/>
      <c r="B20" s="34"/>
      <c r="C20" s="34"/>
      <c r="D20" s="43" t="s">
        <v>55</v>
      </c>
      <c r="E20" s="34"/>
      <c r="F20" s="34"/>
      <c r="G20" s="34"/>
      <c r="H20" s="34"/>
      <c r="I20" s="34"/>
      <c r="J20" s="34"/>
      <c r="K20" s="34"/>
      <c r="L20" s="34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</row>
    <row r="21" spans="1:29" ht="15.75">
      <c r="A21" s="34"/>
      <c r="B21" s="34"/>
      <c r="C21" s="34"/>
      <c r="D21" s="44" t="s">
        <v>56</v>
      </c>
      <c r="E21" s="34"/>
      <c r="F21" s="34"/>
      <c r="G21" s="34"/>
      <c r="H21" s="34"/>
      <c r="I21" s="34"/>
      <c r="J21" s="34"/>
      <c r="K21" s="34"/>
      <c r="L21" s="34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</row>
    <row r="22" spans="1:29" ht="15">
      <c r="A22" s="34"/>
      <c r="B22" s="34"/>
      <c r="C22" s="34"/>
      <c r="D22" s="39"/>
      <c r="E22" s="34"/>
      <c r="F22" s="34"/>
      <c r="G22" s="34"/>
      <c r="H22" s="34"/>
      <c r="I22" s="34"/>
      <c r="J22" s="34"/>
      <c r="K22" s="34"/>
      <c r="L22" s="34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</row>
    <row r="23" spans="1:29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</row>
    <row r="24" spans="1:29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</row>
    <row r="25" spans="1:29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</row>
    <row r="26" spans="1:29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</row>
    <row r="27" spans="1:29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</row>
    <row r="28" spans="1:29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</row>
    <row r="29" spans="1:29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</row>
    <row r="30" spans="1:29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</row>
    <row r="31" spans="1:29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</row>
    <row r="32" spans="1:29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</row>
    <row r="33" spans="1:29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</row>
    <row r="34" spans="1:29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</row>
    <row r="35" spans="1:29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</row>
    <row r="36" spans="1:29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</row>
    <row r="37" spans="1:29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</row>
    <row r="38" spans="1:29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</row>
    <row r="39" spans="1:29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</row>
    <row r="40" spans="1:12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</row>
    <row r="41" spans="1:12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spans="1:12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</row>
    <row r="43" spans="1:12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1:12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</row>
    <row r="45" spans="1:12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spans="1:12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1:12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</row>
    <row r="48" spans="1:12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</row>
    <row r="51" spans="1:12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2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</row>
    <row r="53" spans="1:12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</row>
    <row r="54" spans="1:12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</row>
    <row r="55" spans="1:12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</row>
    <row r="56" spans="1:12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</row>
    <row r="57" spans="1:12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</row>
    <row r="58" spans="1:12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</row>
    <row r="59" spans="1:12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</row>
    <row r="60" spans="1:12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</row>
    <row r="61" spans="1:12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</row>
    <row r="62" spans="1:12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</row>
    <row r="63" spans="1:12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</row>
    <row r="64" spans="1:12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6" spans="1:12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</row>
    <row r="67" spans="1:12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</row>
    <row r="68" spans="1:12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</row>
    <row r="69" spans="1:12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</row>
    <row r="70" spans="1:12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</row>
    <row r="71" spans="1:12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</row>
    <row r="72" spans="1:12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</row>
    <row r="73" spans="1:12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</row>
    <row r="74" spans="1:12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</row>
    <row r="75" spans="1:12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</row>
    <row r="76" spans="1:12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</row>
    <row r="77" spans="1:12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</row>
    <row r="78" spans="1:12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</row>
    <row r="79" spans="1:12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</row>
    <row r="80" spans="1:12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</row>
    <row r="81" spans="1:12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</row>
    <row r="82" spans="1:12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</row>
    <row r="83" spans="1:12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</row>
    <row r="84" spans="1:12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</row>
    <row r="85" spans="1:12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</row>
    <row r="86" spans="1:12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</row>
    <row r="87" spans="1:12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</row>
    <row r="88" spans="1:12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</row>
    <row r="89" spans="1:12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</row>
    <row r="90" spans="1:12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</row>
    <row r="91" spans="1:12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</row>
    <row r="92" spans="1:12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</row>
    <row r="93" spans="1:12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</row>
    <row r="94" spans="1:12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</row>
    <row r="95" spans="1:12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</row>
    <row r="96" spans="1:12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</row>
    <row r="97" spans="1:12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</row>
    <row r="98" spans="1:12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</row>
    <row r="99" spans="1:12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</row>
    <row r="100" spans="1:12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</row>
    <row r="101" spans="1:12" ht="12.7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</row>
    <row r="102" spans="1:12" ht="12.7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</row>
    <row r="103" spans="1:12" ht="12.7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</row>
    <row r="104" spans="1:12" ht="12.7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</row>
    <row r="105" spans="1:12" ht="12.7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H20"/>
  <sheetViews>
    <sheetView workbookViewId="0" topLeftCell="A1">
      <selection activeCell="F13" sqref="F13"/>
    </sheetView>
  </sheetViews>
  <sheetFormatPr defaultColWidth="9.140625" defaultRowHeight="12.75"/>
  <cols>
    <col min="2" max="2" width="3.00390625" style="0" customWidth="1"/>
    <col min="3" max="3" width="31.7109375" style="0" bestFit="1" customWidth="1"/>
    <col min="4" max="4" width="18.140625" style="0" customWidth="1"/>
    <col min="5" max="5" width="3.140625" style="0" customWidth="1"/>
    <col min="6" max="6" width="18.140625" style="0" customWidth="1"/>
    <col min="7" max="7" width="18.28125" style="0" customWidth="1"/>
    <col min="8" max="8" width="3.140625" style="0" customWidth="1"/>
  </cols>
  <sheetData>
    <row r="1" spans="1:8" ht="18">
      <c r="A1" s="1"/>
      <c r="B1" s="1"/>
      <c r="C1" s="77" t="s">
        <v>57</v>
      </c>
      <c r="D1" s="1"/>
      <c r="E1" s="1"/>
      <c r="F1" s="1"/>
      <c r="G1" s="1"/>
      <c r="H1" s="1"/>
    </row>
    <row r="2" spans="1:8" ht="15.75" customHeight="1">
      <c r="A2" s="1"/>
      <c r="B2" s="1"/>
      <c r="C2" s="1" t="s">
        <v>7</v>
      </c>
      <c r="D2" s="1"/>
      <c r="E2" s="1"/>
      <c r="F2" s="1"/>
      <c r="G2" s="1"/>
      <c r="H2" s="1"/>
    </row>
    <row r="3" spans="1:8" ht="15.75" customHeight="1">
      <c r="A3" s="1"/>
      <c r="B3" s="1"/>
      <c r="C3" s="1"/>
      <c r="D3" s="1"/>
      <c r="E3" s="1"/>
      <c r="F3" s="1"/>
      <c r="G3" s="1"/>
      <c r="H3" s="1"/>
    </row>
    <row r="4" spans="1:8" ht="15.75" customHeight="1">
      <c r="A4" s="1"/>
      <c r="B4" s="1"/>
      <c r="C4" s="2" t="s">
        <v>0</v>
      </c>
      <c r="D4" s="1"/>
      <c r="E4" s="1"/>
      <c r="F4" s="1"/>
      <c r="G4" s="1"/>
      <c r="H4" s="1"/>
    </row>
    <row r="5" spans="1:8" ht="15.75" customHeight="1" thickBot="1">
      <c r="A5" s="1"/>
      <c r="B5" s="1"/>
      <c r="C5" s="1"/>
      <c r="D5" s="1"/>
      <c r="E5" s="1"/>
      <c r="F5" s="1"/>
      <c r="G5" s="1"/>
      <c r="H5" s="1"/>
    </row>
    <row r="6" spans="1:8" ht="15.75" customHeight="1">
      <c r="A6" s="1"/>
      <c r="B6" s="3"/>
      <c r="C6" s="4"/>
      <c r="D6" s="4"/>
      <c r="E6" s="5"/>
      <c r="F6" s="1"/>
      <c r="G6" s="1"/>
      <c r="H6" s="1"/>
    </row>
    <row r="7" spans="1:8" ht="15.75" customHeight="1">
      <c r="A7" s="1"/>
      <c r="B7" s="6"/>
      <c r="C7" s="11" t="s">
        <v>8</v>
      </c>
      <c r="D7" s="47"/>
      <c r="E7" s="7"/>
      <c r="F7" s="1"/>
      <c r="G7" s="1"/>
      <c r="H7" s="1"/>
    </row>
    <row r="8" spans="1:8" ht="15.75" customHeight="1">
      <c r="A8" s="1"/>
      <c r="B8" s="6"/>
      <c r="C8" s="11" t="s">
        <v>4</v>
      </c>
      <c r="D8" s="50"/>
      <c r="E8" s="7"/>
      <c r="F8" s="1"/>
      <c r="G8" s="1"/>
      <c r="H8" s="1"/>
    </row>
    <row r="9" spans="1:8" ht="15.75" customHeight="1">
      <c r="A9" s="1"/>
      <c r="B9" s="6"/>
      <c r="C9" s="11" t="s">
        <v>9</v>
      </c>
      <c r="D9" s="51"/>
      <c r="E9" s="7"/>
      <c r="F9" s="1"/>
      <c r="G9" s="1"/>
      <c r="H9" s="1"/>
    </row>
    <row r="10" spans="1:8" ht="15.75" customHeight="1" thickBot="1">
      <c r="A10" s="1"/>
      <c r="B10" s="8"/>
      <c r="C10" s="9"/>
      <c r="D10" s="9"/>
      <c r="E10" s="10"/>
      <c r="F10" s="1"/>
      <c r="G10" s="1"/>
      <c r="H10" s="1"/>
    </row>
    <row r="11" spans="1:8" ht="15.75" customHeight="1">
      <c r="A11" s="1"/>
      <c r="B11" s="1"/>
      <c r="C11" s="1"/>
      <c r="D11" s="1"/>
      <c r="E11" s="1"/>
      <c r="F11" s="1"/>
      <c r="G11" s="1"/>
      <c r="H11" s="1"/>
    </row>
    <row r="12" spans="1:8" ht="15.75" customHeight="1">
      <c r="A12" s="1"/>
      <c r="B12" s="1"/>
      <c r="C12" s="2" t="s">
        <v>1</v>
      </c>
      <c r="D12" s="1"/>
      <c r="E12" s="1"/>
      <c r="F12" s="1"/>
      <c r="G12" s="1"/>
      <c r="H12" s="1"/>
    </row>
    <row r="13" spans="1:8" ht="15.75" customHeight="1" thickBot="1">
      <c r="A13" s="1"/>
      <c r="B13" s="1"/>
      <c r="C13" s="1"/>
      <c r="D13" s="1"/>
      <c r="E13" s="1"/>
      <c r="F13" s="1"/>
      <c r="G13" s="1"/>
      <c r="H13" s="1"/>
    </row>
    <row r="14" spans="1:8" ht="15.75" customHeight="1">
      <c r="A14" s="1"/>
      <c r="B14" s="12"/>
      <c r="C14" s="13"/>
      <c r="D14" s="13"/>
      <c r="E14" s="14"/>
      <c r="F14" s="1"/>
      <c r="G14" s="1"/>
      <c r="H14" s="1"/>
    </row>
    <row r="15" spans="1:8" ht="15.75" customHeight="1">
      <c r="A15" s="1"/>
      <c r="B15" s="15"/>
      <c r="C15" s="16" t="s">
        <v>10</v>
      </c>
      <c r="D15" s="25">
        <f>(D8/7)*D7</f>
        <v>0</v>
      </c>
      <c r="E15" s="17"/>
      <c r="F15" s="1"/>
      <c r="G15" s="1"/>
      <c r="H15" s="1"/>
    </row>
    <row r="16" spans="1:8" ht="15.75" customHeight="1" thickBot="1">
      <c r="A16" s="1"/>
      <c r="B16" s="18"/>
      <c r="C16" s="19"/>
      <c r="D16" s="19"/>
      <c r="E16" s="20"/>
      <c r="F16" s="1"/>
      <c r="G16" s="1"/>
      <c r="H16" s="1"/>
    </row>
    <row r="17" spans="1:8" ht="15.75" customHeight="1">
      <c r="A17" s="1"/>
      <c r="B17" s="1"/>
      <c r="C17" s="1"/>
      <c r="D17" s="1"/>
      <c r="E17" s="1"/>
      <c r="F17" s="1"/>
      <c r="G17" s="1"/>
      <c r="H17" s="1"/>
    </row>
    <row r="18" spans="1:8" ht="15.75" customHeight="1">
      <c r="A18" s="1"/>
      <c r="B18" s="1"/>
      <c r="C18" s="1"/>
      <c r="D18" s="1"/>
      <c r="E18" s="1"/>
      <c r="F18" s="1"/>
      <c r="G18" s="1"/>
      <c r="H18" s="1"/>
    </row>
    <row r="19" spans="1:8" ht="15.75" customHeight="1">
      <c r="A19" s="1"/>
      <c r="B19" s="1"/>
      <c r="C19" s="1"/>
      <c r="D19" s="1"/>
      <c r="E19" s="1"/>
      <c r="F19" s="1"/>
      <c r="G19" s="1"/>
      <c r="H19" s="1"/>
    </row>
    <row r="20" spans="1:8" ht="15.75" customHeight="1">
      <c r="A20" s="1"/>
      <c r="B20" s="1"/>
      <c r="C20" s="1"/>
      <c r="D20" s="1"/>
      <c r="E20" s="1"/>
      <c r="F20" s="1"/>
      <c r="G20" s="1"/>
      <c r="H20" s="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</sheetData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J33"/>
  <sheetViews>
    <sheetView workbookViewId="0" topLeftCell="A1">
      <selection activeCell="F13" sqref="F13"/>
    </sheetView>
  </sheetViews>
  <sheetFormatPr defaultColWidth="9.140625" defaultRowHeight="12.75"/>
  <cols>
    <col min="2" max="2" width="3.00390625" style="0" customWidth="1"/>
    <col min="3" max="3" width="24.421875" style="0" customWidth="1"/>
    <col min="4" max="4" width="18.140625" style="0" customWidth="1"/>
    <col min="5" max="5" width="3.57421875" style="0" customWidth="1"/>
    <col min="6" max="6" width="5.8515625" style="0" bestFit="1" customWidth="1"/>
    <col min="7" max="7" width="3.140625" style="0" customWidth="1"/>
    <col min="8" max="8" width="18.140625" style="0" customWidth="1"/>
    <col min="9" max="9" width="18.28125" style="0" customWidth="1"/>
    <col min="10" max="10" width="3.140625" style="0" customWidth="1"/>
  </cols>
  <sheetData>
    <row r="1" spans="1:10" ht="18">
      <c r="A1" s="1"/>
      <c r="B1" s="1"/>
      <c r="C1" s="77" t="s">
        <v>57</v>
      </c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 t="s">
        <v>12</v>
      </c>
      <c r="D2" s="1"/>
      <c r="E2" s="1"/>
      <c r="F2" s="1"/>
      <c r="G2" s="1"/>
      <c r="H2" s="1"/>
      <c r="I2" s="1"/>
      <c r="J2" s="1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1"/>
      <c r="B4" s="1"/>
      <c r="C4" s="2" t="s">
        <v>0</v>
      </c>
      <c r="D4" s="1"/>
      <c r="E4" s="1"/>
      <c r="F4" s="1"/>
      <c r="G4" s="1"/>
      <c r="H4" s="1"/>
      <c r="I4" s="1"/>
      <c r="J4" s="1"/>
    </row>
    <row r="5" spans="1:10" ht="15.75" thickBo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1"/>
      <c r="B6" s="3"/>
      <c r="C6" s="4"/>
      <c r="D6" s="4"/>
      <c r="E6" s="4"/>
      <c r="F6" s="4"/>
      <c r="G6" s="5"/>
      <c r="H6" s="1"/>
      <c r="I6" s="1"/>
      <c r="J6" s="1"/>
    </row>
    <row r="7" spans="1:10" ht="15">
      <c r="A7" s="1"/>
      <c r="B7" s="6"/>
      <c r="C7" s="29" t="s">
        <v>58</v>
      </c>
      <c r="D7" s="51"/>
      <c r="E7" s="58"/>
      <c r="F7" s="48"/>
      <c r="G7" s="55"/>
      <c r="H7" s="1"/>
      <c r="I7" s="1"/>
      <c r="J7" s="1"/>
    </row>
    <row r="8" spans="1:10" ht="15">
      <c r="A8" s="1"/>
      <c r="B8" s="6"/>
      <c r="C8" s="29" t="s">
        <v>3</v>
      </c>
      <c r="D8" s="50"/>
      <c r="E8" s="50"/>
      <c r="F8" s="50"/>
      <c r="G8" s="55"/>
      <c r="H8" s="1"/>
      <c r="I8" s="1"/>
      <c r="J8" s="1"/>
    </row>
    <row r="9" spans="1:10" ht="15">
      <c r="A9" s="1"/>
      <c r="B9" s="6"/>
      <c r="C9" s="29" t="s">
        <v>6</v>
      </c>
      <c r="D9" s="51"/>
      <c r="E9" s="51"/>
      <c r="F9" s="51"/>
      <c r="G9" s="55"/>
      <c r="H9" s="1"/>
      <c r="I9" s="1"/>
      <c r="J9" s="1"/>
    </row>
    <row r="10" spans="1:10" ht="15">
      <c r="A10" s="1"/>
      <c r="B10" s="6"/>
      <c r="C10" s="29" t="s">
        <v>62</v>
      </c>
      <c r="D10" s="51"/>
      <c r="E10" s="58"/>
      <c r="F10" s="48"/>
      <c r="G10" s="55"/>
      <c r="H10" s="1"/>
      <c r="I10" s="1"/>
      <c r="J10" s="1"/>
    </row>
    <row r="11" spans="1:10" ht="15">
      <c r="A11" s="1"/>
      <c r="B11" s="6"/>
      <c r="C11" s="29" t="s">
        <v>63</v>
      </c>
      <c r="D11" s="50"/>
      <c r="E11" s="50"/>
      <c r="F11" s="50"/>
      <c r="G11" s="55"/>
      <c r="H11" s="1"/>
      <c r="I11" s="1"/>
      <c r="J11" s="1"/>
    </row>
    <row r="12" spans="1:10" ht="15">
      <c r="A12" s="1"/>
      <c r="B12" s="6"/>
      <c r="C12" s="11" t="s">
        <v>13</v>
      </c>
      <c r="D12" s="50"/>
      <c r="E12" s="50"/>
      <c r="F12" s="50"/>
      <c r="G12" s="55"/>
      <c r="H12" s="1"/>
      <c r="I12" s="1"/>
      <c r="J12" s="1"/>
    </row>
    <row r="13" spans="1:10" ht="15">
      <c r="A13" s="1"/>
      <c r="B13" s="6"/>
      <c r="C13" s="11" t="s">
        <v>2</v>
      </c>
      <c r="D13" s="56"/>
      <c r="E13" s="57"/>
      <c r="F13" s="57"/>
      <c r="G13" s="55"/>
      <c r="H13" s="1"/>
      <c r="I13" s="1"/>
      <c r="J13" s="1"/>
    </row>
    <row r="14" spans="1:10" ht="15.75" thickBot="1">
      <c r="A14" s="1"/>
      <c r="B14" s="8"/>
      <c r="C14" s="9"/>
      <c r="D14" s="9"/>
      <c r="E14" s="9"/>
      <c r="F14" s="9"/>
      <c r="G14" s="10"/>
      <c r="H14" s="1"/>
      <c r="I14" s="1"/>
      <c r="J14" s="1"/>
    </row>
    <row r="15" spans="1:10" ht="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">
      <c r="A16" s="1"/>
      <c r="B16" s="1"/>
      <c r="C16" s="2" t="s">
        <v>1</v>
      </c>
      <c r="D16" s="1"/>
      <c r="E16" s="1"/>
      <c r="F16" s="1"/>
      <c r="G16" s="1"/>
      <c r="H16" s="1"/>
      <c r="I16" s="1"/>
      <c r="J16" s="1"/>
    </row>
    <row r="17" spans="1:10" ht="15.75" thickBo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">
      <c r="A18" s="1"/>
      <c r="B18" s="12"/>
      <c r="C18" s="13"/>
      <c r="D18" s="13"/>
      <c r="E18" s="13"/>
      <c r="F18" s="13"/>
      <c r="G18" s="14"/>
      <c r="H18" s="1"/>
      <c r="I18" s="1"/>
      <c r="J18" s="1"/>
    </row>
    <row r="19" spans="1:10" ht="15">
      <c r="A19" s="1"/>
      <c r="B19" s="15"/>
      <c r="C19" s="16" t="s">
        <v>14</v>
      </c>
      <c r="D19" s="59">
        <f>D12*D13</f>
        <v>0</v>
      </c>
      <c r="E19" s="23"/>
      <c r="F19" s="23"/>
      <c r="G19" s="17"/>
      <c r="H19" s="1"/>
      <c r="I19" s="1"/>
      <c r="J19" s="1"/>
    </row>
    <row r="20" spans="1:10" ht="15">
      <c r="A20" s="1"/>
      <c r="B20" s="15"/>
      <c r="C20" s="16" t="s">
        <v>5</v>
      </c>
      <c r="D20" s="52">
        <f>((D9*F7)+(((1-D9)*D8)))</f>
        <v>0</v>
      </c>
      <c r="E20" s="21"/>
      <c r="F20" s="21"/>
      <c r="G20" s="17"/>
      <c r="H20" s="1"/>
      <c r="I20" s="1"/>
      <c r="J20" s="1"/>
    </row>
    <row r="21" spans="1:10" ht="15">
      <c r="A21" s="1"/>
      <c r="B21" s="15"/>
      <c r="C21" s="16" t="s">
        <v>11</v>
      </c>
      <c r="D21" s="60" t="e">
        <f>365/D20</f>
        <v>#DIV/0!</v>
      </c>
      <c r="E21" s="30"/>
      <c r="F21" s="30"/>
      <c r="G21" s="17"/>
      <c r="H21" s="1"/>
      <c r="I21" s="1"/>
      <c r="J21" s="1"/>
    </row>
    <row r="22" spans="1:10" ht="15.75">
      <c r="A22" s="1"/>
      <c r="B22" s="15"/>
      <c r="C22" s="16" t="s">
        <v>15</v>
      </c>
      <c r="D22" s="28" t="e">
        <f>D19/D21</f>
        <v>#DIV/0!</v>
      </c>
      <c r="E22" s="54"/>
      <c r="F22" s="54"/>
      <c r="G22" s="17"/>
      <c r="H22" s="1"/>
      <c r="I22" s="1"/>
      <c r="J22" s="1"/>
    </row>
    <row r="23" spans="1:10" ht="15">
      <c r="A23" s="1"/>
      <c r="B23" s="15"/>
      <c r="C23" s="16"/>
      <c r="D23" s="16"/>
      <c r="E23" s="16"/>
      <c r="F23" s="16"/>
      <c r="G23" s="17"/>
      <c r="H23" s="1"/>
      <c r="I23" s="1"/>
      <c r="J23" s="1"/>
    </row>
    <row r="24" spans="1:10" ht="15">
      <c r="A24" s="1"/>
      <c r="B24" s="15"/>
      <c r="C24" s="16" t="s">
        <v>64</v>
      </c>
      <c r="D24" s="16"/>
      <c r="E24" s="16"/>
      <c r="F24" s="16"/>
      <c r="G24" s="17"/>
      <c r="H24" s="1"/>
      <c r="I24" s="1"/>
      <c r="J24" s="1"/>
    </row>
    <row r="25" spans="1:10" ht="15.75">
      <c r="A25" s="1"/>
      <c r="B25" s="15"/>
      <c r="C25" s="16" t="s">
        <v>65</v>
      </c>
      <c r="D25" s="26"/>
      <c r="E25" s="26"/>
      <c r="F25" s="26"/>
      <c r="G25" s="17"/>
      <c r="H25" s="1"/>
      <c r="I25" s="1"/>
      <c r="J25" s="1"/>
    </row>
    <row r="26" spans="1:10" ht="15.75">
      <c r="A26" s="1"/>
      <c r="B26" s="15"/>
      <c r="C26" s="16" t="s">
        <v>66</v>
      </c>
      <c r="D26" s="24"/>
      <c r="E26" s="24"/>
      <c r="F26" s="24"/>
      <c r="G26" s="17"/>
      <c r="H26" s="1"/>
      <c r="I26" s="1"/>
      <c r="J26" s="1"/>
    </row>
    <row r="27" spans="1:10" ht="15.75">
      <c r="A27" s="1"/>
      <c r="B27" s="15"/>
      <c r="C27" s="16" t="s">
        <v>67</v>
      </c>
      <c r="D27" s="24"/>
      <c r="E27" s="24"/>
      <c r="F27" s="24"/>
      <c r="G27" s="17"/>
      <c r="H27" s="1"/>
      <c r="I27" s="1"/>
      <c r="J27" s="1"/>
    </row>
    <row r="28" spans="1:10" ht="15.75">
      <c r="A28" s="1"/>
      <c r="B28" s="15"/>
      <c r="C28" s="16" t="s">
        <v>68</v>
      </c>
      <c r="D28" s="24"/>
      <c r="E28" s="24"/>
      <c r="F28" s="24"/>
      <c r="G28" s="17"/>
      <c r="H28" s="1"/>
      <c r="I28" s="1"/>
      <c r="J28" s="1"/>
    </row>
    <row r="29" spans="1:10" ht="15.75" thickBot="1">
      <c r="A29" s="1"/>
      <c r="B29" s="18"/>
      <c r="C29" s="19"/>
      <c r="D29" s="19"/>
      <c r="E29" s="19"/>
      <c r="F29" s="19"/>
      <c r="G29" s="20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</sheetData>
  <printOptions/>
  <pageMargins left="0.75" right="0.75" top="1" bottom="1" header="0.5" footer="0.5"/>
  <pageSetup horizontalDpi="360" verticalDpi="3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H39"/>
  <sheetViews>
    <sheetView workbookViewId="0" topLeftCell="A1">
      <selection activeCell="F13" sqref="F13"/>
    </sheetView>
  </sheetViews>
  <sheetFormatPr defaultColWidth="9.140625" defaultRowHeight="12.75"/>
  <cols>
    <col min="2" max="2" width="3.00390625" style="0" customWidth="1"/>
    <col min="3" max="3" width="19.421875" style="0" customWidth="1"/>
    <col min="4" max="4" width="18.8515625" style="0" bestFit="1" customWidth="1"/>
    <col min="5" max="5" width="3.140625" style="0" customWidth="1"/>
    <col min="6" max="6" width="18.140625" style="0" customWidth="1"/>
    <col min="7" max="7" width="18.28125" style="0" customWidth="1"/>
    <col min="8" max="8" width="3.140625" style="0" customWidth="1"/>
  </cols>
  <sheetData>
    <row r="1" spans="1:8" ht="18">
      <c r="A1" s="1"/>
      <c r="B1" s="1"/>
      <c r="C1" s="77" t="s">
        <v>57</v>
      </c>
      <c r="D1" s="1"/>
      <c r="E1" s="1"/>
      <c r="F1" s="1"/>
      <c r="G1" s="1"/>
      <c r="H1" s="1"/>
    </row>
    <row r="2" spans="1:8" ht="15">
      <c r="A2" s="1"/>
      <c r="B2" s="1"/>
      <c r="C2" s="1" t="s">
        <v>16</v>
      </c>
      <c r="D2" s="1"/>
      <c r="E2" s="1"/>
      <c r="F2" s="1"/>
      <c r="G2" s="1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2" t="s">
        <v>0</v>
      </c>
      <c r="D4" s="1"/>
      <c r="E4" s="1"/>
      <c r="F4" s="1"/>
      <c r="G4" s="1"/>
      <c r="H4" s="1"/>
    </row>
    <row r="5" spans="1:8" ht="15.75" thickBot="1">
      <c r="A5" s="1"/>
      <c r="B5" s="1"/>
      <c r="C5" s="1"/>
      <c r="D5" s="1"/>
      <c r="E5" s="1"/>
      <c r="F5" s="1"/>
      <c r="G5" s="1"/>
      <c r="H5" s="1"/>
    </row>
    <row r="6" spans="1:8" ht="15">
      <c r="A6" s="1"/>
      <c r="B6" s="3"/>
      <c r="C6" s="4"/>
      <c r="D6" s="4"/>
      <c r="E6" s="5"/>
      <c r="F6" s="1"/>
      <c r="G6" s="1"/>
      <c r="H6" s="1"/>
    </row>
    <row r="7" spans="1:8" ht="15">
      <c r="A7" s="1"/>
      <c r="B7" s="6"/>
      <c r="C7" s="29" t="s">
        <v>69</v>
      </c>
      <c r="D7" s="50"/>
      <c r="E7" s="7"/>
      <c r="F7" s="1"/>
      <c r="G7" s="1"/>
      <c r="H7" s="1"/>
    </row>
    <row r="8" spans="1:8" ht="15">
      <c r="A8" s="1"/>
      <c r="B8" s="6"/>
      <c r="C8" s="29" t="s">
        <v>17</v>
      </c>
      <c r="D8" s="47"/>
      <c r="E8" s="7"/>
      <c r="F8" s="1"/>
      <c r="G8" s="1"/>
      <c r="H8" s="1"/>
    </row>
    <row r="9" spans="1:8" ht="15">
      <c r="A9" s="1"/>
      <c r="B9" s="6"/>
      <c r="C9" s="29" t="s">
        <v>18</v>
      </c>
      <c r="D9" s="47"/>
      <c r="E9" s="7"/>
      <c r="F9" s="1"/>
      <c r="G9" s="1"/>
      <c r="H9" s="1"/>
    </row>
    <row r="10" spans="1:8" ht="15">
      <c r="A10" s="1"/>
      <c r="B10" s="6"/>
      <c r="C10" s="29" t="s">
        <v>19</v>
      </c>
      <c r="D10" s="61"/>
      <c r="E10" s="7"/>
      <c r="F10" s="1"/>
      <c r="G10" s="1"/>
      <c r="H10" s="1"/>
    </row>
    <row r="11" spans="1:8" ht="15">
      <c r="A11" s="1"/>
      <c r="B11" s="6"/>
      <c r="C11" s="29" t="s">
        <v>20</v>
      </c>
      <c r="D11" s="51"/>
      <c r="E11" s="7"/>
      <c r="F11" s="1"/>
      <c r="G11" s="1"/>
      <c r="H11" s="1"/>
    </row>
    <row r="12" spans="1:8" ht="15.75" thickBot="1">
      <c r="A12" s="1"/>
      <c r="B12" s="8"/>
      <c r="C12" s="9"/>
      <c r="D12" s="9"/>
      <c r="E12" s="10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2" t="s">
        <v>1</v>
      </c>
      <c r="D14" s="1"/>
      <c r="E14" s="1"/>
      <c r="F14" s="1"/>
      <c r="G14" s="1"/>
      <c r="H14" s="1"/>
    </row>
    <row r="15" spans="1:8" ht="15.75" thickBot="1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2"/>
      <c r="C16" s="13"/>
      <c r="D16" s="13"/>
      <c r="E16" s="14"/>
      <c r="F16" s="1"/>
      <c r="G16" s="1"/>
      <c r="H16" s="1"/>
    </row>
    <row r="17" spans="1:8" ht="15.75">
      <c r="A17" s="1"/>
      <c r="B17" s="49" t="s">
        <v>59</v>
      </c>
      <c r="C17" s="16" t="s">
        <v>21</v>
      </c>
      <c r="D17" s="28">
        <f>-$D$8+((1-$D$10)*($D$9))/(1+$D$11)</f>
        <v>0</v>
      </c>
      <c r="E17" s="17"/>
      <c r="F17" s="1"/>
      <c r="G17" s="1"/>
      <c r="H17" s="1"/>
    </row>
    <row r="18" spans="1:8" ht="15">
      <c r="A18" s="1"/>
      <c r="B18" s="49"/>
      <c r="C18" s="62" t="str">
        <f>IF(D17&gt;0,"Fill the order","Do not fill the order")</f>
        <v>Do not fill the order</v>
      </c>
      <c r="D18" s="21"/>
      <c r="E18" s="17"/>
      <c r="F18" s="1"/>
      <c r="G18" s="1"/>
      <c r="H18" s="1"/>
    </row>
    <row r="19" spans="1:8" ht="15">
      <c r="A19" s="1"/>
      <c r="B19" s="49"/>
      <c r="C19" s="16"/>
      <c r="D19" s="21"/>
      <c r="E19" s="17"/>
      <c r="F19" s="1"/>
      <c r="G19" s="1"/>
      <c r="H19" s="1"/>
    </row>
    <row r="20" spans="1:8" ht="15.75">
      <c r="A20" s="1"/>
      <c r="B20" s="49" t="s">
        <v>60</v>
      </c>
      <c r="C20" s="65" t="s">
        <v>70</v>
      </c>
      <c r="D20" s="27" t="e">
        <f>-(((D8*(1+D11))/D9)-1)</f>
        <v>#DIV/0!</v>
      </c>
      <c r="E20" s="17"/>
      <c r="F20" s="1"/>
      <c r="G20" s="1"/>
      <c r="H20" s="1"/>
    </row>
    <row r="21" spans="1:8" ht="15">
      <c r="A21" s="1"/>
      <c r="B21" s="49"/>
      <c r="C21" s="16"/>
      <c r="D21" s="21"/>
      <c r="E21" s="17"/>
      <c r="F21" s="1"/>
      <c r="G21" s="1"/>
      <c r="H21" s="1"/>
    </row>
    <row r="22" spans="1:8" ht="15.75">
      <c r="A22" s="1"/>
      <c r="B22" s="49" t="s">
        <v>61</v>
      </c>
      <c r="C22" s="16" t="s">
        <v>21</v>
      </c>
      <c r="D22" s="53" t="e">
        <f>-D8+((1-D10)*(D9-D8))/(D11)</f>
        <v>#DIV/0!</v>
      </c>
      <c r="E22" s="17"/>
      <c r="F22" s="1"/>
      <c r="G22" s="1"/>
      <c r="H22" s="1"/>
    </row>
    <row r="23" spans="1:8" ht="15">
      <c r="A23" s="1"/>
      <c r="B23" s="49"/>
      <c r="C23" s="62" t="e">
        <f>IF(D22&gt;0,"Fill the order","Do not fill the order")</f>
        <v>#DIV/0!</v>
      </c>
      <c r="D23" s="23"/>
      <c r="E23" s="17"/>
      <c r="F23" s="1"/>
      <c r="G23" s="1"/>
      <c r="H23" s="1"/>
    </row>
    <row r="24" spans="1:8" ht="15.75">
      <c r="A24" s="1"/>
      <c r="B24" s="49"/>
      <c r="C24" s="65" t="s">
        <v>70</v>
      </c>
      <c r="D24" s="27" t="e">
        <f>-((D8*D11)/(D9-D8)-1)</f>
        <v>#DIV/0!</v>
      </c>
      <c r="E24" s="17"/>
      <c r="F24" s="1"/>
      <c r="G24" s="1"/>
      <c r="H24" s="1"/>
    </row>
    <row r="25" spans="1:8" ht="15.75">
      <c r="A25" s="1"/>
      <c r="B25" s="49"/>
      <c r="C25" s="16"/>
      <c r="D25" s="32"/>
      <c r="E25" s="17"/>
      <c r="F25" s="1"/>
      <c r="G25" s="1"/>
      <c r="H25" s="1"/>
    </row>
    <row r="26" spans="1:8" ht="15.75">
      <c r="A26" s="1"/>
      <c r="B26" s="49"/>
      <c r="C26" s="16" t="s">
        <v>22</v>
      </c>
      <c r="D26" s="32"/>
      <c r="E26" s="17"/>
      <c r="F26" s="1"/>
      <c r="G26" s="1"/>
      <c r="H26" s="1"/>
    </row>
    <row r="27" spans="1:8" ht="15.75">
      <c r="A27" s="1"/>
      <c r="B27" s="15"/>
      <c r="C27" s="16" t="s">
        <v>23</v>
      </c>
      <c r="D27" s="32"/>
      <c r="E27" s="17"/>
      <c r="F27" s="1"/>
      <c r="G27" s="1"/>
      <c r="H27" s="1"/>
    </row>
    <row r="28" spans="1:8" ht="15.75">
      <c r="A28" s="1"/>
      <c r="B28" s="15"/>
      <c r="C28" s="16" t="s">
        <v>24</v>
      </c>
      <c r="D28" s="32"/>
      <c r="E28" s="17"/>
      <c r="F28" s="1"/>
      <c r="G28" s="1"/>
      <c r="H28" s="1"/>
    </row>
    <row r="29" spans="1:8" ht="15.75">
      <c r="A29" s="1"/>
      <c r="B29" s="15"/>
      <c r="C29" s="16" t="s">
        <v>25</v>
      </c>
      <c r="D29" s="32"/>
      <c r="E29" s="17"/>
      <c r="F29" s="1"/>
      <c r="G29" s="1"/>
      <c r="H29" s="1"/>
    </row>
    <row r="30" spans="1:8" ht="15">
      <c r="A30" s="1"/>
      <c r="B30" s="15"/>
      <c r="C30" s="16" t="s">
        <v>26</v>
      </c>
      <c r="D30" s="31"/>
      <c r="E30" s="17"/>
      <c r="F30" s="1"/>
      <c r="G30" s="1"/>
      <c r="H30" s="1"/>
    </row>
    <row r="31" spans="1:8" ht="15">
      <c r="A31" s="1"/>
      <c r="B31" s="15"/>
      <c r="C31" s="16" t="s">
        <v>27</v>
      </c>
      <c r="D31" s="31"/>
      <c r="E31" s="17"/>
      <c r="F31" s="1"/>
      <c r="G31" s="1"/>
      <c r="H31" s="1"/>
    </row>
    <row r="32" spans="1:8" ht="15">
      <c r="A32" s="1"/>
      <c r="B32" s="15"/>
      <c r="C32" s="16" t="s">
        <v>28</v>
      </c>
      <c r="D32" s="31"/>
      <c r="E32" s="17"/>
      <c r="F32" s="1"/>
      <c r="G32" s="1"/>
      <c r="H32" s="1"/>
    </row>
    <row r="33" spans="1:8" ht="15">
      <c r="A33" s="1"/>
      <c r="B33" s="15"/>
      <c r="C33" s="16" t="s">
        <v>29</v>
      </c>
      <c r="D33" s="31"/>
      <c r="E33" s="17"/>
      <c r="F33" s="1"/>
      <c r="G33" s="1"/>
      <c r="H33" s="1"/>
    </row>
    <row r="34" spans="1:8" ht="15">
      <c r="A34" s="1"/>
      <c r="B34" s="15"/>
      <c r="C34" s="16" t="s">
        <v>30</v>
      </c>
      <c r="D34" s="31"/>
      <c r="E34" s="17"/>
      <c r="F34" s="1"/>
      <c r="G34" s="1"/>
      <c r="H34" s="1"/>
    </row>
    <row r="35" spans="1:8" ht="15.75" thickBot="1">
      <c r="A35" s="1"/>
      <c r="B35" s="18"/>
      <c r="C35" s="19"/>
      <c r="D35" s="19"/>
      <c r="E35" s="20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</sheetData>
  <printOptions/>
  <pageMargins left="0.75" right="0.75" top="1" bottom="1" header="0.5" footer="0.5"/>
  <pageSetup horizontalDpi="360" verticalDpi="3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H33"/>
  <sheetViews>
    <sheetView workbookViewId="0" topLeftCell="A1">
      <selection activeCell="F13" sqref="F13"/>
    </sheetView>
  </sheetViews>
  <sheetFormatPr defaultColWidth="9.140625" defaultRowHeight="12.75"/>
  <cols>
    <col min="2" max="2" width="3.00390625" style="0" customWidth="1"/>
    <col min="3" max="3" width="30.28125" style="0" bestFit="1" customWidth="1"/>
    <col min="4" max="4" width="18.140625" style="0" customWidth="1"/>
    <col min="5" max="5" width="3.140625" style="0" customWidth="1"/>
    <col min="6" max="6" width="18.140625" style="0" customWidth="1"/>
    <col min="7" max="7" width="3.140625" style="0" customWidth="1"/>
    <col min="8" max="8" width="18.140625" style="0" customWidth="1"/>
  </cols>
  <sheetData>
    <row r="1" spans="1:8" ht="18">
      <c r="A1" s="1"/>
      <c r="B1" s="1"/>
      <c r="C1" s="77" t="s">
        <v>57</v>
      </c>
      <c r="D1" s="1"/>
      <c r="E1" s="1"/>
      <c r="F1" s="1"/>
      <c r="G1" s="1"/>
      <c r="H1" s="1"/>
    </row>
    <row r="2" spans="1:8" ht="15">
      <c r="A2" s="1"/>
      <c r="B2" s="1"/>
      <c r="C2" s="1" t="s">
        <v>31</v>
      </c>
      <c r="D2" s="1"/>
      <c r="E2" s="1"/>
      <c r="F2" s="1"/>
      <c r="G2" s="1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2" t="s">
        <v>0</v>
      </c>
      <c r="D4" s="1"/>
      <c r="E4" s="1"/>
      <c r="F4" s="1"/>
      <c r="G4" s="1"/>
      <c r="H4" s="1"/>
    </row>
    <row r="5" spans="1:8" ht="15.75" thickBot="1">
      <c r="A5" s="1"/>
      <c r="B5" s="1"/>
      <c r="C5" s="1"/>
      <c r="D5" s="1"/>
      <c r="E5" s="1"/>
      <c r="F5" s="1"/>
      <c r="G5" s="1"/>
      <c r="H5" s="1"/>
    </row>
    <row r="6" spans="1:8" ht="15">
      <c r="A6" s="1"/>
      <c r="B6" s="3"/>
      <c r="C6" s="4"/>
      <c r="D6" s="4"/>
      <c r="E6" s="4"/>
      <c r="F6" s="4"/>
      <c r="G6" s="5"/>
      <c r="H6" s="1"/>
    </row>
    <row r="7" spans="1:8" ht="15">
      <c r="A7" s="1"/>
      <c r="B7" s="6"/>
      <c r="C7" s="29" t="s">
        <v>20</v>
      </c>
      <c r="D7" s="64"/>
      <c r="E7" s="29"/>
      <c r="F7" s="29"/>
      <c r="G7" s="7"/>
      <c r="H7" s="1"/>
    </row>
    <row r="8" spans="1:8" ht="15">
      <c r="A8" s="1"/>
      <c r="B8" s="6"/>
      <c r="C8" s="29"/>
      <c r="D8" s="22"/>
      <c r="E8" s="29"/>
      <c r="F8" s="29"/>
      <c r="G8" s="7"/>
      <c r="H8" s="1"/>
    </row>
    <row r="9" spans="1:8" ht="15">
      <c r="A9" s="1"/>
      <c r="B9" s="6"/>
      <c r="C9" s="29"/>
      <c r="D9" s="33"/>
      <c r="E9" s="29"/>
      <c r="F9" s="29" t="s">
        <v>32</v>
      </c>
      <c r="G9" s="7"/>
      <c r="H9" s="1"/>
    </row>
    <row r="10" spans="1:8" ht="15">
      <c r="A10" s="1"/>
      <c r="B10" s="6"/>
      <c r="C10" s="29" t="s">
        <v>34</v>
      </c>
      <c r="D10" s="47"/>
      <c r="E10" s="63"/>
      <c r="F10" s="47"/>
      <c r="G10" s="7"/>
      <c r="H10" s="1"/>
    </row>
    <row r="11" spans="1:8" ht="15">
      <c r="A11" s="1"/>
      <c r="B11" s="6"/>
      <c r="C11" s="29" t="s">
        <v>35</v>
      </c>
      <c r="D11" s="47"/>
      <c r="E11" s="63"/>
      <c r="F11" s="47"/>
      <c r="G11" s="7"/>
      <c r="H11" s="1"/>
    </row>
    <row r="12" spans="1:8" ht="15">
      <c r="A12" s="1"/>
      <c r="B12" s="6"/>
      <c r="C12" s="11" t="s">
        <v>36</v>
      </c>
      <c r="D12" s="47"/>
      <c r="E12" s="63"/>
      <c r="F12" s="47"/>
      <c r="G12" s="7"/>
      <c r="H12" s="1"/>
    </row>
    <row r="13" spans="1:8" ht="15.75" thickBot="1">
      <c r="A13" s="1"/>
      <c r="B13" s="8"/>
      <c r="C13" s="9"/>
      <c r="D13" s="9"/>
      <c r="E13" s="9"/>
      <c r="F13" s="9"/>
      <c r="G13" s="10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2" t="s">
        <v>1</v>
      </c>
      <c r="D15" s="1"/>
      <c r="E15" s="1"/>
      <c r="F15" s="1"/>
      <c r="G15" s="1"/>
      <c r="H15" s="1"/>
    </row>
    <row r="16" spans="1:8" ht="15.75" thickBot="1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2"/>
      <c r="C17" s="13"/>
      <c r="D17" s="13"/>
      <c r="E17" s="14"/>
      <c r="F17" s="1"/>
      <c r="G17" s="1"/>
      <c r="H17" s="1"/>
    </row>
    <row r="18" spans="1:8" ht="15">
      <c r="A18" s="1"/>
      <c r="B18" s="15"/>
      <c r="C18" s="16" t="s">
        <v>37</v>
      </c>
      <c r="D18" s="59">
        <f>(D10*D12)+(D11*(F12-D12))</f>
        <v>0</v>
      </c>
      <c r="E18" s="17"/>
      <c r="F18" s="1"/>
      <c r="G18" s="1"/>
      <c r="H18" s="1"/>
    </row>
    <row r="19" spans="1:8" ht="15">
      <c r="A19" s="1"/>
      <c r="B19" s="15"/>
      <c r="C19" s="16" t="s">
        <v>38</v>
      </c>
      <c r="D19" s="59">
        <f>((D10-D11)*(F12-D12))</f>
        <v>0</v>
      </c>
      <c r="E19" s="17"/>
      <c r="F19" s="1"/>
      <c r="G19" s="1"/>
      <c r="H19" s="1"/>
    </row>
    <row r="20" spans="1:8" ht="15">
      <c r="A20" s="1"/>
      <c r="B20" s="15"/>
      <c r="C20" s="16"/>
      <c r="D20" s="23"/>
      <c r="E20" s="17"/>
      <c r="F20" s="1"/>
      <c r="G20" s="1"/>
      <c r="H20" s="1"/>
    </row>
    <row r="21" spans="1:8" ht="15.75">
      <c r="A21" s="1"/>
      <c r="B21" s="15"/>
      <c r="C21" s="16" t="s">
        <v>39</v>
      </c>
      <c r="D21" s="25" t="e">
        <f>-(D18)+((D19/D7))</f>
        <v>#DIV/0!</v>
      </c>
      <c r="E21" s="17"/>
      <c r="F21" s="1"/>
      <c r="G21" s="1"/>
      <c r="H21" s="1"/>
    </row>
    <row r="22" spans="1:8" ht="15.75">
      <c r="A22" s="1"/>
      <c r="B22" s="15"/>
      <c r="C22" s="16"/>
      <c r="D22" s="32"/>
      <c r="E22" s="17"/>
      <c r="F22" s="1"/>
      <c r="G22" s="1"/>
      <c r="H22" s="1"/>
    </row>
    <row r="23" spans="1:8" ht="15">
      <c r="A23" s="1"/>
      <c r="B23" s="15"/>
      <c r="C23" s="16" t="s">
        <v>40</v>
      </c>
      <c r="D23" s="21"/>
      <c r="E23" s="17"/>
      <c r="F23" s="1"/>
      <c r="G23" s="1"/>
      <c r="H23" s="1"/>
    </row>
    <row r="24" spans="1:8" ht="15.75">
      <c r="A24" s="1"/>
      <c r="B24" s="15"/>
      <c r="C24" s="16" t="s">
        <v>41</v>
      </c>
      <c r="D24" s="24"/>
      <c r="E24" s="17"/>
      <c r="F24" s="1"/>
      <c r="G24" s="1"/>
      <c r="H24" s="1"/>
    </row>
    <row r="25" spans="1:8" ht="15">
      <c r="A25" s="1"/>
      <c r="B25" s="15"/>
      <c r="C25" s="16" t="s">
        <v>42</v>
      </c>
      <c r="D25" s="23"/>
      <c r="E25" s="17"/>
      <c r="F25" s="1"/>
      <c r="G25" s="1"/>
      <c r="H25" s="1"/>
    </row>
    <row r="26" spans="1:8" ht="15.75">
      <c r="A26" s="1"/>
      <c r="B26" s="15"/>
      <c r="C26" s="16" t="s">
        <v>43</v>
      </c>
      <c r="D26" s="32"/>
      <c r="E26" s="17"/>
      <c r="F26" s="1"/>
      <c r="G26" s="1"/>
      <c r="H26" s="1"/>
    </row>
    <row r="27" spans="1:8" ht="15.75">
      <c r="A27" s="1"/>
      <c r="B27" s="15"/>
      <c r="C27" s="16" t="s">
        <v>44</v>
      </c>
      <c r="D27" s="32"/>
      <c r="E27" s="17"/>
      <c r="F27" s="1"/>
      <c r="G27" s="1"/>
      <c r="H27" s="1"/>
    </row>
    <row r="28" spans="1:8" ht="15.75">
      <c r="A28" s="1"/>
      <c r="B28" s="15"/>
      <c r="C28" s="16" t="s">
        <v>45</v>
      </c>
      <c r="D28" s="32"/>
      <c r="E28" s="17"/>
      <c r="F28" s="1"/>
      <c r="G28" s="1"/>
      <c r="H28" s="1"/>
    </row>
    <row r="29" spans="1:8" ht="15.75" thickBot="1">
      <c r="A29" s="1"/>
      <c r="B29" s="18"/>
      <c r="C29" s="19"/>
      <c r="D29" s="19"/>
      <c r="E29" s="20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</sheetData>
  <printOptions/>
  <pageMargins left="0.75" right="0.75" top="1" bottom="1" header="0.5" footer="0.5"/>
  <pageSetup horizontalDpi="360" verticalDpi="3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I82"/>
  <sheetViews>
    <sheetView workbookViewId="0" topLeftCell="A1">
      <selection activeCell="F13" sqref="F13"/>
    </sheetView>
  </sheetViews>
  <sheetFormatPr defaultColWidth="9.140625" defaultRowHeight="12.75"/>
  <cols>
    <col min="2" max="2" width="3.140625" style="0" customWidth="1"/>
    <col min="3" max="3" width="28.00390625" style="0" customWidth="1"/>
    <col min="4" max="4" width="18.140625" style="0" customWidth="1"/>
    <col min="5" max="5" width="3.140625" style="0" customWidth="1"/>
    <col min="6" max="7" width="18.140625" style="0" customWidth="1"/>
    <col min="8" max="8" width="3.140625" style="0" customWidth="1"/>
  </cols>
  <sheetData>
    <row r="1" spans="1:9" ht="18">
      <c r="A1" s="1"/>
      <c r="B1" s="1"/>
      <c r="C1" s="77" t="s">
        <v>57</v>
      </c>
      <c r="D1" s="1"/>
      <c r="E1" s="1"/>
      <c r="F1" s="1"/>
      <c r="G1" s="1"/>
      <c r="H1" s="1"/>
      <c r="I1" s="1"/>
    </row>
    <row r="2" spans="1:9" ht="15">
      <c r="A2" s="1"/>
      <c r="B2" s="1"/>
      <c r="C2" s="1" t="s">
        <v>46</v>
      </c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15">
      <c r="A4" s="1"/>
      <c r="B4" s="1"/>
      <c r="C4" s="2" t="s">
        <v>0</v>
      </c>
      <c r="D4" s="1"/>
      <c r="E4" s="1"/>
      <c r="F4" s="1"/>
      <c r="G4" s="1"/>
      <c r="H4" s="1"/>
      <c r="I4" s="1"/>
    </row>
    <row r="5" spans="1:9" ht="15.75" thickBot="1">
      <c r="A5" s="1"/>
      <c r="B5" s="67"/>
      <c r="C5" s="67"/>
      <c r="D5" s="67"/>
      <c r="E5" s="67"/>
      <c r="F5" s="1"/>
      <c r="G5" s="1"/>
      <c r="H5" s="1"/>
      <c r="I5" s="1"/>
    </row>
    <row r="6" spans="1:9" ht="15">
      <c r="A6" s="1"/>
      <c r="B6" s="3"/>
      <c r="C6" s="4"/>
      <c r="D6" s="4"/>
      <c r="E6" s="5"/>
      <c r="F6" s="1"/>
      <c r="G6" s="1"/>
      <c r="H6" s="1"/>
      <c r="I6" s="1"/>
    </row>
    <row r="7" spans="1:9" ht="15">
      <c r="A7" s="1"/>
      <c r="B7" s="6"/>
      <c r="C7" s="29" t="s">
        <v>71</v>
      </c>
      <c r="D7" s="48"/>
      <c r="E7" s="7"/>
      <c r="F7" s="1"/>
      <c r="G7" s="1"/>
      <c r="H7" s="1"/>
      <c r="I7" s="1"/>
    </row>
    <row r="8" spans="1:9" ht="15">
      <c r="A8" s="1"/>
      <c r="B8" s="6"/>
      <c r="C8" s="29" t="s">
        <v>76</v>
      </c>
      <c r="D8" s="68"/>
      <c r="E8" s="7"/>
      <c r="F8" s="1"/>
      <c r="G8" s="1"/>
      <c r="H8" s="1"/>
      <c r="I8" s="1"/>
    </row>
    <row r="9" spans="1:9" ht="15">
      <c r="A9" s="1"/>
      <c r="B9" s="6"/>
      <c r="C9" s="29" t="s">
        <v>72</v>
      </c>
      <c r="D9" s="69"/>
      <c r="E9" s="7"/>
      <c r="F9" s="1"/>
      <c r="G9" s="1"/>
      <c r="H9" s="1"/>
      <c r="I9" s="1"/>
    </row>
    <row r="10" spans="1:9" ht="15">
      <c r="A10" s="1"/>
      <c r="B10" s="6"/>
      <c r="C10" s="29" t="s">
        <v>73</v>
      </c>
      <c r="D10" s="70"/>
      <c r="E10" s="7"/>
      <c r="F10" s="1"/>
      <c r="G10" s="1"/>
      <c r="H10" s="1"/>
      <c r="I10" s="1"/>
    </row>
    <row r="11" spans="1:9" ht="15.75" thickBot="1">
      <c r="A11" s="1"/>
      <c r="B11" s="8"/>
      <c r="C11" s="9"/>
      <c r="D11" s="9"/>
      <c r="E11" s="10"/>
      <c r="F11" s="1"/>
      <c r="G11" s="1"/>
      <c r="H11" s="1"/>
      <c r="I11" s="1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  <row r="13" spans="1:9" ht="15">
      <c r="A13" s="1"/>
      <c r="B13" s="1"/>
      <c r="C13" s="2" t="s">
        <v>74</v>
      </c>
      <c r="D13" s="1"/>
      <c r="E13" s="1"/>
      <c r="F13" s="1"/>
      <c r="G13" s="1"/>
      <c r="H13" s="1"/>
      <c r="I13" s="1"/>
    </row>
    <row r="14" spans="1:9" ht="15.75" thickBot="1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"/>
      <c r="B15" s="12"/>
      <c r="C15" s="13"/>
      <c r="D15" s="13"/>
      <c r="E15" s="14"/>
      <c r="F15" s="1"/>
      <c r="G15" s="1"/>
      <c r="H15" s="1"/>
      <c r="I15" s="1"/>
    </row>
    <row r="16" spans="1:9" ht="15.75">
      <c r="A16" s="1"/>
      <c r="B16" s="15"/>
      <c r="C16" s="16" t="s">
        <v>47</v>
      </c>
      <c r="D16" s="71">
        <f>(D7/2)*D9</f>
        <v>0</v>
      </c>
      <c r="E16" s="17"/>
      <c r="F16" s="1"/>
      <c r="G16" s="1"/>
      <c r="H16" s="1"/>
      <c r="I16" s="1"/>
    </row>
    <row r="17" spans="1:9" ht="15.75">
      <c r="A17" s="1"/>
      <c r="B17" s="15"/>
      <c r="C17" s="16" t="s">
        <v>75</v>
      </c>
      <c r="D17" s="53">
        <f>D8*D10</f>
        <v>0</v>
      </c>
      <c r="E17" s="17"/>
      <c r="F17" s="1"/>
      <c r="G17" s="1"/>
      <c r="H17" s="1"/>
      <c r="I17" s="1"/>
    </row>
    <row r="18" spans="1:9" ht="15.75">
      <c r="A18" s="1"/>
      <c r="B18" s="15"/>
      <c r="C18" s="16" t="s">
        <v>48</v>
      </c>
      <c r="D18" s="78" t="e">
        <f>((2*D8*D7*D10)/D9)^(1/2)</f>
        <v>#DIV/0!</v>
      </c>
      <c r="E18" s="17"/>
      <c r="F18" s="1"/>
      <c r="G18" s="1"/>
      <c r="H18" s="1"/>
      <c r="I18" s="1"/>
    </row>
    <row r="19" spans="1:9" ht="15.75">
      <c r="A19" s="1"/>
      <c r="B19" s="15"/>
      <c r="C19" s="16"/>
      <c r="D19" s="66"/>
      <c r="E19" s="17"/>
      <c r="F19" s="1"/>
      <c r="G19" s="1"/>
      <c r="H19" s="1"/>
      <c r="I19" s="1"/>
    </row>
    <row r="20" spans="1:9" ht="15">
      <c r="A20" s="1"/>
      <c r="B20" s="15"/>
      <c r="C20" s="16" t="s">
        <v>77</v>
      </c>
      <c r="D20" s="73" t="str">
        <f>IF(D17=D16,"optimal.","not optimal.")</f>
        <v>optimal.</v>
      </c>
      <c r="E20" s="17"/>
      <c r="F20" s="1"/>
      <c r="G20" s="1"/>
      <c r="H20" s="1"/>
      <c r="I20" s="1"/>
    </row>
    <row r="21" spans="1:9" ht="15">
      <c r="A21" s="1"/>
      <c r="B21" s="15"/>
      <c r="C21" s="16" t="s">
        <v>78</v>
      </c>
      <c r="D21" s="73" t="e">
        <f>IF(D18&gt;D7,"increase","decrease")</f>
        <v>#DIV/0!</v>
      </c>
      <c r="E21" s="17"/>
      <c r="F21" s="1"/>
      <c r="G21" s="1"/>
      <c r="H21" s="1"/>
      <c r="I21" s="1"/>
    </row>
    <row r="22" spans="1:9" ht="15">
      <c r="A22" s="1"/>
      <c r="B22" s="15"/>
      <c r="C22" s="16" t="s">
        <v>79</v>
      </c>
      <c r="D22" s="73" t="e">
        <f>IF(D18&gt;D7,"decrease","increase")</f>
        <v>#DIV/0!</v>
      </c>
      <c r="E22" s="17"/>
      <c r="F22" s="1"/>
      <c r="G22" s="1"/>
      <c r="H22" s="1"/>
      <c r="I22" s="1"/>
    </row>
    <row r="23" spans="1:9" ht="15.75">
      <c r="A23" s="1"/>
      <c r="B23" s="15"/>
      <c r="C23" s="16" t="s">
        <v>49</v>
      </c>
      <c r="D23" s="66"/>
      <c r="E23" s="17"/>
      <c r="F23" s="1"/>
      <c r="G23" s="1"/>
      <c r="H23" s="1"/>
      <c r="I23" s="1"/>
    </row>
    <row r="24" spans="1:9" ht="15.75" thickBot="1">
      <c r="A24" s="1"/>
      <c r="B24" s="18"/>
      <c r="C24" s="19"/>
      <c r="D24" s="72"/>
      <c r="E24" s="20"/>
      <c r="F24" s="1"/>
      <c r="G24" s="1"/>
      <c r="H24" s="1"/>
      <c r="I24" s="1"/>
    </row>
    <row r="25" spans="1:9" ht="15">
      <c r="A25" s="1"/>
      <c r="B25" s="1"/>
      <c r="C25" s="1"/>
      <c r="D25" s="1"/>
      <c r="E25" s="1"/>
      <c r="F25" s="1"/>
      <c r="G25" s="1"/>
      <c r="H25" s="1"/>
      <c r="I25" s="1"/>
    </row>
    <row r="26" spans="1:9" ht="15">
      <c r="A26" s="1"/>
      <c r="B26" s="1"/>
      <c r="C26" s="1"/>
      <c r="D26" s="1"/>
      <c r="E26" s="1"/>
      <c r="F26" s="1"/>
      <c r="G26" s="1"/>
      <c r="H26" s="1"/>
      <c r="I26" s="1"/>
    </row>
    <row r="27" spans="1:9" ht="15">
      <c r="A27" s="1"/>
      <c r="B27" s="1"/>
      <c r="C27" s="1"/>
      <c r="D27" s="1"/>
      <c r="E27" s="1"/>
      <c r="F27" s="1"/>
      <c r="G27" s="1"/>
      <c r="H27" s="1"/>
      <c r="I27" s="1"/>
    </row>
    <row r="28" spans="1:9" ht="15">
      <c r="A28" s="1"/>
      <c r="B28" s="1"/>
      <c r="C28" s="1"/>
      <c r="D28" s="1"/>
      <c r="E28" s="1"/>
      <c r="F28" s="1"/>
      <c r="G28" s="1"/>
      <c r="H28" s="1"/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9" ht="15">
      <c r="A32" s="1"/>
      <c r="B32" s="1"/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9" ht="15">
      <c r="A38" s="1"/>
      <c r="B38" s="1"/>
      <c r="C38" s="1"/>
      <c r="D38" s="1"/>
      <c r="E38" s="1"/>
      <c r="F38" s="1"/>
      <c r="G38" s="1"/>
      <c r="H38" s="1"/>
      <c r="I38" s="1"/>
    </row>
    <row r="39" spans="1:9" ht="15">
      <c r="A39" s="1"/>
      <c r="B39" s="1"/>
      <c r="C39" s="1"/>
      <c r="D39" s="1"/>
      <c r="E39" s="1"/>
      <c r="F39" s="1"/>
      <c r="G39" s="1"/>
      <c r="H39" s="1"/>
      <c r="I39" s="1"/>
    </row>
    <row r="40" spans="1:9" ht="15">
      <c r="A40" s="1"/>
      <c r="B40" s="1"/>
      <c r="C40" s="1"/>
      <c r="D40" s="1"/>
      <c r="E40" s="1"/>
      <c r="F40" s="1"/>
      <c r="G40" s="1"/>
      <c r="H40" s="1"/>
      <c r="I40" s="1"/>
    </row>
    <row r="41" spans="1:9" ht="15">
      <c r="A41" s="1"/>
      <c r="B41" s="1"/>
      <c r="C41" s="1"/>
      <c r="D41" s="1"/>
      <c r="E41" s="1"/>
      <c r="F41" s="1"/>
      <c r="G41" s="1"/>
      <c r="H41" s="1"/>
      <c r="I41" s="1"/>
    </row>
    <row r="42" spans="1:9" ht="15">
      <c r="A42" s="1"/>
      <c r="B42" s="1"/>
      <c r="C42" s="1"/>
      <c r="D42" s="1"/>
      <c r="E42" s="1"/>
      <c r="F42" s="1"/>
      <c r="G42" s="1"/>
      <c r="H42" s="1"/>
      <c r="I42" s="1"/>
    </row>
    <row r="43" spans="1:9" ht="1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1"/>
      <c r="G44" s="1"/>
      <c r="H44" s="1"/>
      <c r="I44" s="1"/>
    </row>
    <row r="45" spans="1:9" ht="15">
      <c r="A45" s="1"/>
      <c r="B45" s="1"/>
      <c r="C45" s="1"/>
      <c r="D45" s="1"/>
      <c r="E45" s="1"/>
      <c r="F45" s="1"/>
      <c r="G45" s="1"/>
      <c r="H45" s="1"/>
      <c r="I45" s="1"/>
    </row>
    <row r="46" spans="1:9" ht="15">
      <c r="A46" s="1"/>
      <c r="B46" s="1"/>
      <c r="C46" s="1"/>
      <c r="D46" s="1"/>
      <c r="E46" s="1"/>
      <c r="F46" s="1"/>
      <c r="G46" s="1"/>
      <c r="H46" s="1"/>
      <c r="I46" s="1"/>
    </row>
    <row r="47" spans="1:9" ht="15">
      <c r="A47" s="1"/>
      <c r="B47" s="1"/>
      <c r="C47" s="1"/>
      <c r="D47" s="1"/>
      <c r="E47" s="1"/>
      <c r="F47" s="1"/>
      <c r="G47" s="1"/>
      <c r="H47" s="1"/>
      <c r="I47" s="1"/>
    </row>
    <row r="48" spans="1:9" ht="15">
      <c r="A48" s="1"/>
      <c r="B48" s="1"/>
      <c r="C48" s="1"/>
      <c r="D48" s="1"/>
      <c r="E48" s="1"/>
      <c r="F48" s="1"/>
      <c r="G48" s="1"/>
      <c r="H48" s="1"/>
      <c r="I48" s="1"/>
    </row>
    <row r="49" spans="1:9" ht="15">
      <c r="A49" s="1"/>
      <c r="B49" s="1"/>
      <c r="C49" s="1"/>
      <c r="D49" s="1"/>
      <c r="E49" s="1"/>
      <c r="F49" s="1"/>
      <c r="G49" s="1"/>
      <c r="H49" s="1"/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9" ht="15">
      <c r="A53" s="1"/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/>
      <c r="C54" s="1"/>
      <c r="D54" s="1"/>
      <c r="E54" s="1"/>
      <c r="F54" s="1"/>
      <c r="G54" s="1"/>
      <c r="H54" s="1"/>
      <c r="I54" s="1"/>
    </row>
    <row r="55" spans="1:9" ht="15">
      <c r="A55" s="1"/>
      <c r="B55" s="1"/>
      <c r="C55" s="1"/>
      <c r="D55" s="1"/>
      <c r="E55" s="1"/>
      <c r="F55" s="1"/>
      <c r="G55" s="1"/>
      <c r="H55" s="1"/>
      <c r="I55" s="1"/>
    </row>
    <row r="56" spans="1:9" ht="15">
      <c r="A56" s="1"/>
      <c r="B56" s="1"/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">
      <c r="A60" s="1"/>
      <c r="B60" s="1"/>
      <c r="C60" s="1"/>
      <c r="D60" s="1"/>
      <c r="E60" s="1"/>
      <c r="F60" s="1"/>
      <c r="G60" s="1"/>
      <c r="H60" s="1"/>
      <c r="I60" s="1"/>
    </row>
    <row r="61" spans="1:9" ht="15">
      <c r="A61" s="1"/>
      <c r="B61" s="1"/>
      <c r="C61" s="1"/>
      <c r="D61" s="1"/>
      <c r="E61" s="1"/>
      <c r="F61" s="1"/>
      <c r="G61" s="1"/>
      <c r="H61" s="1"/>
      <c r="I61" s="1"/>
    </row>
    <row r="62" spans="1:9" ht="15">
      <c r="A62" s="1"/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1"/>
      <c r="C63" s="1"/>
      <c r="D63" s="1"/>
      <c r="E63" s="1"/>
      <c r="F63" s="1"/>
      <c r="G63" s="1"/>
      <c r="H63" s="1"/>
      <c r="I63" s="1"/>
    </row>
    <row r="64" spans="1:9" ht="15">
      <c r="A64" s="1"/>
      <c r="B64" s="1"/>
      <c r="C64" s="1"/>
      <c r="D64" s="1"/>
      <c r="E64" s="1"/>
      <c r="F64" s="1"/>
      <c r="G64" s="1"/>
      <c r="H64" s="1"/>
      <c r="I64" s="1"/>
    </row>
    <row r="65" spans="1:9" ht="15">
      <c r="A65" s="1"/>
      <c r="B65" s="1"/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9" ht="15">
      <c r="A71" s="1"/>
      <c r="B71" s="1"/>
      <c r="C71" s="1"/>
      <c r="D71" s="1"/>
      <c r="E71" s="1"/>
      <c r="F71" s="1"/>
      <c r="G71" s="1"/>
      <c r="H71" s="1"/>
      <c r="I71" s="1"/>
    </row>
    <row r="72" spans="1:9" ht="15">
      <c r="A72" s="1"/>
      <c r="B72" s="1"/>
      <c r="C72" s="1"/>
      <c r="D72" s="1"/>
      <c r="E72" s="1"/>
      <c r="F72" s="1"/>
      <c r="G72" s="1"/>
      <c r="H72" s="1"/>
      <c r="I72" s="1"/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</sheetData>
  <printOptions/>
  <pageMargins left="0.75" right="0.75" top="1" bottom="1" header="0.5" footer="0.5"/>
  <pageSetup horizontalDpi="360" verticalDpi="3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H23"/>
  <sheetViews>
    <sheetView workbookViewId="0" topLeftCell="A1">
      <selection activeCell="F13" sqref="F13"/>
    </sheetView>
  </sheetViews>
  <sheetFormatPr defaultColWidth="9.140625" defaultRowHeight="12.75"/>
  <cols>
    <col min="2" max="2" width="3.00390625" style="0" customWidth="1"/>
    <col min="3" max="3" width="26.421875" style="0" customWidth="1"/>
    <col min="4" max="4" width="18.140625" style="0" customWidth="1"/>
    <col min="5" max="5" width="3.140625" style="0" customWidth="1"/>
    <col min="6" max="6" width="18.140625" style="0" customWidth="1"/>
    <col min="7" max="7" width="3.140625" style="0" customWidth="1"/>
    <col min="8" max="8" width="18.140625" style="0" customWidth="1"/>
  </cols>
  <sheetData>
    <row r="1" spans="1:8" ht="18">
      <c r="A1" s="1"/>
      <c r="B1" s="1"/>
      <c r="C1" s="77" t="s">
        <v>57</v>
      </c>
      <c r="D1" s="1"/>
      <c r="E1" s="1"/>
      <c r="F1" s="1"/>
      <c r="G1" s="1"/>
      <c r="H1" s="1"/>
    </row>
    <row r="2" spans="1:8" ht="15.75" customHeight="1">
      <c r="A2" s="1"/>
      <c r="B2" s="1"/>
      <c r="C2" s="1" t="s">
        <v>50</v>
      </c>
      <c r="D2" s="1"/>
      <c r="E2" s="1"/>
      <c r="F2" s="1"/>
      <c r="G2" s="1"/>
      <c r="H2" s="1"/>
    </row>
    <row r="3" spans="1:8" ht="15.75" customHeight="1">
      <c r="A3" s="1"/>
      <c r="B3" s="1"/>
      <c r="C3" s="1"/>
      <c r="D3" s="1"/>
      <c r="E3" s="1"/>
      <c r="F3" s="1"/>
      <c r="G3" s="1"/>
      <c r="H3" s="1"/>
    </row>
    <row r="4" spans="1:8" ht="15.75" customHeight="1">
      <c r="A4" s="1"/>
      <c r="B4" s="1"/>
      <c r="C4" s="2" t="s">
        <v>0</v>
      </c>
      <c r="D4" s="1"/>
      <c r="E4" s="1"/>
      <c r="F4" s="1"/>
      <c r="G4" s="1"/>
      <c r="H4" s="1"/>
    </row>
    <row r="5" spans="1:8" ht="15.75" customHeight="1" thickBot="1">
      <c r="A5" s="1"/>
      <c r="B5" s="1"/>
      <c r="C5" s="1"/>
      <c r="D5" s="1"/>
      <c r="E5" s="1"/>
      <c r="F5" s="1"/>
      <c r="G5" s="1"/>
      <c r="H5" s="1"/>
    </row>
    <row r="6" spans="1:8" ht="15.75" customHeight="1">
      <c r="A6" s="1"/>
      <c r="B6" s="3"/>
      <c r="C6" s="4"/>
      <c r="D6" s="4"/>
      <c r="E6" s="4"/>
      <c r="F6" s="4"/>
      <c r="G6" s="5"/>
      <c r="H6" s="1"/>
    </row>
    <row r="7" spans="1:8" ht="15.75" customHeight="1">
      <c r="A7" s="1"/>
      <c r="B7" s="6"/>
      <c r="C7" s="29" t="s">
        <v>20</v>
      </c>
      <c r="D7" s="64"/>
      <c r="E7" s="29"/>
      <c r="F7" s="29"/>
      <c r="G7" s="7"/>
      <c r="H7" s="1"/>
    </row>
    <row r="8" spans="1:8" ht="15.75" customHeight="1">
      <c r="A8" s="1"/>
      <c r="B8" s="6"/>
      <c r="C8" s="29"/>
      <c r="D8" s="22"/>
      <c r="E8" s="29"/>
      <c r="F8" s="29"/>
      <c r="G8" s="7"/>
      <c r="H8" s="1"/>
    </row>
    <row r="9" spans="1:8" ht="15.75" customHeight="1">
      <c r="A9" s="1"/>
      <c r="B9" s="6"/>
      <c r="C9" s="29"/>
      <c r="D9" s="74" t="s">
        <v>33</v>
      </c>
      <c r="E9" s="75"/>
      <c r="F9" s="75" t="s">
        <v>32</v>
      </c>
      <c r="G9" s="7"/>
      <c r="H9" s="1"/>
    </row>
    <row r="10" spans="1:8" ht="15.75" customHeight="1">
      <c r="A10" s="1"/>
      <c r="B10" s="6"/>
      <c r="C10" s="29" t="s">
        <v>34</v>
      </c>
      <c r="D10" s="47"/>
      <c r="E10" s="63"/>
      <c r="F10" s="47"/>
      <c r="G10" s="7"/>
      <c r="H10" s="1"/>
    </row>
    <row r="11" spans="1:8" ht="15.75" customHeight="1">
      <c r="A11" s="1"/>
      <c r="B11" s="6"/>
      <c r="C11" s="29" t="s">
        <v>35</v>
      </c>
      <c r="D11" s="47"/>
      <c r="E11" s="63"/>
      <c r="F11" s="47"/>
      <c r="G11" s="7"/>
      <c r="H11" s="1"/>
    </row>
    <row r="12" spans="1:8" ht="15.75" customHeight="1">
      <c r="A12" s="1"/>
      <c r="B12" s="6"/>
      <c r="C12" s="11" t="s">
        <v>36</v>
      </c>
      <c r="D12" s="68"/>
      <c r="E12" s="46"/>
      <c r="F12" s="68"/>
      <c r="G12" s="7"/>
      <c r="H12" s="1"/>
    </row>
    <row r="13" spans="1:8" ht="15.75" customHeight="1" thickBot="1">
      <c r="A13" s="1"/>
      <c r="B13" s="8"/>
      <c r="C13" s="9"/>
      <c r="D13" s="9"/>
      <c r="E13" s="9"/>
      <c r="F13" s="9"/>
      <c r="G13" s="10"/>
      <c r="H13" s="1"/>
    </row>
    <row r="14" spans="1:8" ht="15.75" customHeight="1">
      <c r="A14" s="1"/>
      <c r="B14" s="1"/>
      <c r="C14" s="1"/>
      <c r="D14" s="1"/>
      <c r="E14" s="1"/>
      <c r="F14" s="1"/>
      <c r="G14" s="1"/>
      <c r="H14" s="1"/>
    </row>
    <row r="15" spans="1:8" ht="15.75" customHeight="1">
      <c r="A15" s="1"/>
      <c r="B15" s="1"/>
      <c r="C15" s="2" t="s">
        <v>1</v>
      </c>
      <c r="D15" s="1"/>
      <c r="E15" s="1"/>
      <c r="F15" s="1"/>
      <c r="G15" s="1"/>
      <c r="H15" s="1"/>
    </row>
    <row r="16" spans="1:8" ht="15.75" customHeight="1" thickBot="1">
      <c r="A16" s="1"/>
      <c r="B16" s="1"/>
      <c r="C16" s="1"/>
      <c r="D16" s="1"/>
      <c r="E16" s="1"/>
      <c r="F16" s="1"/>
      <c r="G16" s="1"/>
      <c r="H16" s="1"/>
    </row>
    <row r="17" spans="1:8" ht="15.75" customHeight="1">
      <c r="A17" s="1"/>
      <c r="B17" s="12"/>
      <c r="C17" s="13"/>
      <c r="D17" s="13"/>
      <c r="E17" s="14"/>
      <c r="F17" s="1"/>
      <c r="G17" s="1"/>
      <c r="H17" s="1"/>
    </row>
    <row r="18" spans="1:8" ht="15.75" customHeight="1">
      <c r="A18" s="1"/>
      <c r="B18" s="15"/>
      <c r="C18" s="76" t="s">
        <v>80</v>
      </c>
      <c r="D18" s="78" t="e">
        <f>((D10*D12)-(D11*D12)+(((D10-D11)*D12)/D7))/(((F10-F11)/D7)-F11)</f>
        <v>#DIV/0!</v>
      </c>
      <c r="E18" s="17"/>
      <c r="F18" s="1"/>
      <c r="G18" s="1"/>
      <c r="H18" s="1"/>
    </row>
    <row r="19" spans="1:8" ht="15.75" customHeight="1" thickBot="1">
      <c r="A19" s="1"/>
      <c r="B19" s="18"/>
      <c r="C19" s="19"/>
      <c r="D19" s="19"/>
      <c r="E19" s="20"/>
      <c r="F19" s="1"/>
      <c r="G19" s="1"/>
      <c r="H19" s="1"/>
    </row>
    <row r="20" spans="1:8" ht="15.75" customHeight="1">
      <c r="A20" s="1"/>
      <c r="B20" s="1"/>
      <c r="C20" s="1"/>
      <c r="D20" s="1"/>
      <c r="E20" s="1"/>
      <c r="F20" s="1"/>
      <c r="G20" s="1"/>
      <c r="H20" s="1"/>
    </row>
    <row r="21" spans="1:8" ht="15.7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>
      <c r="A22" s="1"/>
      <c r="B22" s="1"/>
      <c r="C22" s="1"/>
      <c r="D22" s="1"/>
      <c r="E22" s="1"/>
      <c r="F22" s="1"/>
      <c r="G22" s="1"/>
      <c r="H22" s="1"/>
    </row>
    <row r="23" spans="1:8" ht="15.75" customHeight="1">
      <c r="A23" s="1"/>
      <c r="B23" s="1"/>
      <c r="C23" s="1"/>
      <c r="D23" s="1"/>
      <c r="E23" s="1"/>
      <c r="F23" s="1"/>
      <c r="G23" s="1"/>
      <c r="H23" s="1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printOptions/>
  <pageMargins left="0.75" right="0.75" top="1" bottom="1" header="0.5" footer="0.5"/>
  <pageSetup horizontalDpi="360" verticalDpi="3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/>
  <dimension ref="A1:H24"/>
  <sheetViews>
    <sheetView workbookViewId="0" topLeftCell="A1">
      <selection activeCell="F13" sqref="F13"/>
    </sheetView>
  </sheetViews>
  <sheetFormatPr defaultColWidth="9.140625" defaultRowHeight="12.75"/>
  <cols>
    <col min="2" max="2" width="3.00390625" style="0" customWidth="1"/>
    <col min="3" max="3" width="23.57421875" style="0" customWidth="1"/>
    <col min="4" max="4" width="18.140625" style="0" customWidth="1"/>
    <col min="5" max="5" width="3.140625" style="0" customWidth="1"/>
    <col min="6" max="6" width="18.140625" style="0" customWidth="1"/>
    <col min="7" max="7" width="3.140625" style="0" customWidth="1"/>
    <col min="8" max="8" width="18.140625" style="0" customWidth="1"/>
  </cols>
  <sheetData>
    <row r="1" spans="1:8" ht="18">
      <c r="A1" s="1"/>
      <c r="B1" s="1"/>
      <c r="C1" s="77" t="s">
        <v>57</v>
      </c>
      <c r="D1" s="1"/>
      <c r="E1" s="1"/>
      <c r="F1" s="1"/>
      <c r="G1" s="1"/>
      <c r="H1" s="1"/>
    </row>
    <row r="2" spans="1:8" ht="15.75" customHeight="1">
      <c r="A2" s="1"/>
      <c r="B2" s="1"/>
      <c r="C2" s="1" t="s">
        <v>51</v>
      </c>
      <c r="D2" s="1"/>
      <c r="E2" s="1"/>
      <c r="F2" s="1"/>
      <c r="G2" s="1"/>
      <c r="H2" s="1"/>
    </row>
    <row r="3" spans="1:8" ht="15.75" customHeight="1">
      <c r="A3" s="1"/>
      <c r="B3" s="1"/>
      <c r="C3" s="1"/>
      <c r="D3" s="1"/>
      <c r="E3" s="1"/>
      <c r="F3" s="1"/>
      <c r="G3" s="1"/>
      <c r="H3" s="1"/>
    </row>
    <row r="4" spans="1:8" ht="15.75" customHeight="1">
      <c r="A4" s="1"/>
      <c r="B4" s="1"/>
      <c r="C4" s="2" t="s">
        <v>0</v>
      </c>
      <c r="D4" s="1"/>
      <c r="E4" s="1"/>
      <c r="F4" s="1"/>
      <c r="G4" s="1"/>
      <c r="H4" s="1"/>
    </row>
    <row r="5" spans="1:8" ht="15.75" customHeight="1" thickBot="1">
      <c r="A5" s="1"/>
      <c r="B5" s="1"/>
      <c r="C5" s="1"/>
      <c r="D5" s="1"/>
      <c r="E5" s="1"/>
      <c r="F5" s="1"/>
      <c r="G5" s="1"/>
      <c r="H5" s="1"/>
    </row>
    <row r="6" spans="1:8" ht="15.75" customHeight="1">
      <c r="A6" s="1"/>
      <c r="B6" s="3"/>
      <c r="C6" s="4"/>
      <c r="D6" s="4"/>
      <c r="E6" s="4"/>
      <c r="F6" s="4"/>
      <c r="G6" s="5"/>
      <c r="H6" s="1"/>
    </row>
    <row r="7" spans="1:8" ht="15.75" customHeight="1">
      <c r="A7" s="1"/>
      <c r="B7" s="6"/>
      <c r="C7" s="29" t="s">
        <v>3</v>
      </c>
      <c r="D7" s="63"/>
      <c r="E7" s="29"/>
      <c r="F7" s="29"/>
      <c r="G7" s="7"/>
      <c r="H7" s="1"/>
    </row>
    <row r="8" spans="1:8" ht="15.75" customHeight="1">
      <c r="A8" s="1"/>
      <c r="B8" s="6"/>
      <c r="C8" s="29" t="s">
        <v>20</v>
      </c>
      <c r="D8" s="64"/>
      <c r="E8" s="29"/>
      <c r="F8" s="29"/>
      <c r="G8" s="7"/>
      <c r="H8" s="1"/>
    </row>
    <row r="9" spans="1:8" ht="15.75" customHeight="1">
      <c r="A9" s="1"/>
      <c r="B9" s="6"/>
      <c r="C9" s="29"/>
      <c r="D9" s="22"/>
      <c r="E9" s="29"/>
      <c r="F9" s="29"/>
      <c r="G9" s="7"/>
      <c r="H9" s="1"/>
    </row>
    <row r="10" spans="1:8" ht="15.75" customHeight="1">
      <c r="A10" s="1"/>
      <c r="B10" s="6"/>
      <c r="C10" s="29"/>
      <c r="D10" s="33"/>
      <c r="E10" s="29"/>
      <c r="F10" s="29"/>
      <c r="G10" s="7"/>
      <c r="H10" s="1"/>
    </row>
    <row r="11" spans="1:8" ht="15.75" customHeight="1">
      <c r="A11" s="1"/>
      <c r="B11" s="6"/>
      <c r="C11" s="29" t="s">
        <v>34</v>
      </c>
      <c r="D11" s="47"/>
      <c r="E11" s="63"/>
      <c r="F11" s="47"/>
      <c r="G11" s="7"/>
      <c r="H11" s="1"/>
    </row>
    <row r="12" spans="1:8" ht="15.75" customHeight="1">
      <c r="A12" s="1"/>
      <c r="B12" s="6"/>
      <c r="C12" s="29" t="s">
        <v>35</v>
      </c>
      <c r="D12" s="47"/>
      <c r="E12" s="63"/>
      <c r="F12" s="47"/>
      <c r="G12" s="7"/>
      <c r="H12" s="1"/>
    </row>
    <row r="13" spans="1:8" ht="15.75" customHeight="1">
      <c r="A13" s="1"/>
      <c r="B13" s="6"/>
      <c r="C13" s="11" t="s">
        <v>36</v>
      </c>
      <c r="D13" s="68"/>
      <c r="E13" s="68"/>
      <c r="F13" s="68"/>
      <c r="G13" s="7"/>
      <c r="H13" s="1"/>
    </row>
    <row r="14" spans="1:8" ht="15.75" customHeight="1" thickBot="1">
      <c r="A14" s="1"/>
      <c r="B14" s="8"/>
      <c r="C14" s="9"/>
      <c r="D14" s="9"/>
      <c r="E14" s="9"/>
      <c r="F14" s="9"/>
      <c r="G14" s="10"/>
      <c r="H14" s="1"/>
    </row>
    <row r="15" spans="1:8" ht="15.75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1"/>
      <c r="B16" s="1"/>
      <c r="C16" s="2" t="s">
        <v>1</v>
      </c>
      <c r="D16" s="1"/>
      <c r="E16" s="1"/>
      <c r="F16" s="1"/>
      <c r="G16" s="1"/>
      <c r="H16" s="1"/>
    </row>
    <row r="17" spans="1:8" ht="15.75" customHeight="1" thickBot="1">
      <c r="A17" s="1"/>
      <c r="B17" s="1"/>
      <c r="C17" s="1"/>
      <c r="D17" s="1"/>
      <c r="E17" s="1"/>
      <c r="F17" s="1"/>
      <c r="G17" s="1"/>
      <c r="H17" s="1"/>
    </row>
    <row r="18" spans="1:8" ht="15.75" customHeight="1">
      <c r="A18" s="1"/>
      <c r="B18" s="12"/>
      <c r="C18" s="13"/>
      <c r="D18" s="13"/>
      <c r="E18" s="14"/>
      <c r="F18" s="1"/>
      <c r="G18" s="1"/>
      <c r="H18" s="1"/>
    </row>
    <row r="19" spans="1:8" ht="15.75" customHeight="1">
      <c r="A19" s="1"/>
      <c r="B19" s="15"/>
      <c r="C19" s="16" t="s">
        <v>81</v>
      </c>
      <c r="D19" s="53" t="e">
        <f>(((D11*D13)+((F12-D12)*D13)+(F12*(F13-D13))+((F12*F13)/D8)+(((D11-D12)*D13)/D8))*D8)/F13</f>
        <v>#DIV/0!</v>
      </c>
      <c r="E19" s="17"/>
      <c r="F19" s="1"/>
      <c r="G19" s="1"/>
      <c r="H19" s="1"/>
    </row>
    <row r="20" spans="1:8" ht="15.75" customHeight="1" thickBot="1">
      <c r="A20" s="1"/>
      <c r="B20" s="18"/>
      <c r="C20" s="19"/>
      <c r="D20" s="19"/>
      <c r="E20" s="20"/>
      <c r="F20" s="1"/>
      <c r="G20" s="1"/>
      <c r="H20" s="1"/>
    </row>
    <row r="21" spans="1:8" ht="15.7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>
      <c r="A22" s="1"/>
      <c r="B22" s="1"/>
      <c r="C22" s="1"/>
      <c r="D22" s="1"/>
      <c r="E22" s="1"/>
      <c r="F22" s="1"/>
      <c r="G22" s="1"/>
      <c r="H22" s="1"/>
    </row>
    <row r="23" spans="1:8" ht="15.75" customHeight="1">
      <c r="A23" s="1"/>
      <c r="B23" s="1"/>
      <c r="C23" s="1"/>
      <c r="D23" s="1"/>
      <c r="E23" s="1"/>
      <c r="F23" s="1"/>
      <c r="G23" s="1"/>
      <c r="H23" s="1"/>
    </row>
    <row r="24" spans="1:8" ht="15.75" customHeight="1">
      <c r="A24" s="1"/>
      <c r="B24" s="1"/>
      <c r="C24" s="1"/>
      <c r="D24" s="1"/>
      <c r="E24" s="1"/>
      <c r="F24" s="1"/>
      <c r="G24" s="1"/>
      <c r="H24" s="1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</sheetData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Smolira</dc:creator>
  <cp:keywords/>
  <dc:description/>
  <cp:lastModifiedBy>McGraw-Hill Higher Education</cp:lastModifiedBy>
  <dcterms:created xsi:type="dcterms:W3CDTF">2002-05-24T15:37:46Z</dcterms:created>
  <dcterms:modified xsi:type="dcterms:W3CDTF">2002-07-22T21:51:50Z</dcterms:modified>
  <cp:category/>
  <cp:version/>
  <cp:contentType/>
  <cp:contentStatus/>
</cp:coreProperties>
</file>