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activeTab="0"/>
  </bookViews>
  <sheets>
    <sheet name="Chapter 7" sheetId="1" r:id="rId1"/>
    <sheet name="Standard Time" sheetId="2" r:id="rId2"/>
    <sheet name="Sample size" sheetId="3" r:id="rId3"/>
    <sheet name="Examples" sheetId="4" r:id="rId4"/>
    <sheet name="Solved Problems" sheetId="5" r:id="rId5"/>
  </sheets>
  <definedNames>
    <definedName name="counter11a">'Sample size'!$E$5</definedName>
    <definedName name="counter11b">'Sample size'!$E$15</definedName>
    <definedName name="counter12a">'Standard Time'!$E$5</definedName>
    <definedName name="counter12b">'Standard Time'!$E$10</definedName>
    <definedName name="increment11a">'Sample size'!$E$6</definedName>
    <definedName name="increment11b">'Sample size'!$E$16</definedName>
  </definedNames>
  <calcPr fullCalcOnLoad="1"/>
</workbook>
</file>

<file path=xl/sharedStrings.xml><?xml version="1.0" encoding="utf-8"?>
<sst xmlns="http://schemas.openxmlformats.org/spreadsheetml/2006/main" count="161" uniqueCount="53">
  <si>
    <t>Standard deviation</t>
  </si>
  <si>
    <t>s =</t>
  </si>
  <si>
    <t>Observed time</t>
  </si>
  <si>
    <t>OT =</t>
  </si>
  <si>
    <t>Proportion</t>
  </si>
  <si>
    <t>p =</t>
  </si>
  <si>
    <t>Performance rating</t>
  </si>
  <si>
    <t>PR =</t>
  </si>
  <si>
    <t>A =</t>
  </si>
  <si>
    <t>Normal time</t>
  </si>
  <si>
    <t>NT =</t>
  </si>
  <si>
    <t>Standard time</t>
  </si>
  <si>
    <t>ST =</t>
  </si>
  <si>
    <t>Confidence level</t>
  </si>
  <si>
    <t xml:space="preserve">e = </t>
  </si>
  <si>
    <t xml:space="preserve">Accuracy </t>
  </si>
  <si>
    <t>Sample size</t>
  </si>
  <si>
    <t xml:space="preserve">n = </t>
  </si>
  <si>
    <t>Allowance Factor</t>
  </si>
  <si>
    <t>Allowance</t>
  </si>
  <si>
    <t>job time</t>
  </si>
  <si>
    <t>work time</t>
  </si>
  <si>
    <t xml:space="preserve">AF = </t>
  </si>
  <si>
    <t>As a percent of:</t>
  </si>
  <si>
    <t>ST</t>
  </si>
  <si>
    <t xml:space="preserve">OT      </t>
  </si>
  <si>
    <t xml:space="preserve">NT      </t>
  </si>
  <si>
    <t>created by Lee Tangedahl, The University of Montana</t>
  </si>
  <si>
    <t>Copyright © 2001 by The McGraw Hill Companies, Inc.</t>
  </si>
  <si>
    <t>Templates:</t>
  </si>
  <si>
    <t>Examples</t>
  </si>
  <si>
    <t>Solved Problems</t>
  </si>
  <si>
    <t>Chapter Seven - Design of Work Systems</t>
  </si>
  <si>
    <t>Chapter 7 - Examples</t>
  </si>
  <si>
    <t>1.</t>
  </si>
  <si>
    <t>2,3.</t>
  </si>
  <si>
    <t>4.</t>
  </si>
  <si>
    <t>Chapter 7 - Solved Problems</t>
  </si>
  <si>
    <t>Sample size for the mean</t>
  </si>
  <si>
    <t>Sample size for the proportion</t>
  </si>
  <si>
    <t>Normal and Standard Times</t>
  </si>
  <si>
    <t>Accuracy</t>
  </si>
  <si>
    <r>
      <t>D</t>
    </r>
    <r>
      <rPr>
        <b/>
        <sz val="10"/>
        <rFont val="Arial"/>
        <family val="2"/>
      </rPr>
      <t xml:space="preserve">e = </t>
    </r>
  </si>
  <si>
    <t>1a.</t>
  </si>
  <si>
    <t>1b.</t>
  </si>
  <si>
    <t>2a.</t>
  </si>
  <si>
    <t>2b.</t>
  </si>
  <si>
    <t>3a.</t>
  </si>
  <si>
    <t>3b.</t>
  </si>
  <si>
    <t>Note: to compute e, use trial and error to adjust e until specified sample size is obtained</t>
  </si>
  <si>
    <t>All rights Reserved.</t>
  </si>
  <si>
    <t>See Instructions template for complete instructions.</t>
  </si>
  <si>
    <r>
      <t xml:space="preserve">Templates to accompany </t>
    </r>
    <r>
      <rPr>
        <b/>
        <u val="single"/>
        <sz val="10"/>
        <rFont val="Arial"/>
        <family val="2"/>
      </rPr>
      <t>Operations Management</t>
    </r>
    <r>
      <rPr>
        <b/>
        <sz val="10"/>
        <rFont val="Arial"/>
        <family val="2"/>
      </rPr>
      <t>, Seventh Edition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</si>
</sst>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0.000"/>
    <numFmt numFmtId="167" formatCode="#,##0.0"/>
    <numFmt numFmtId="168" formatCode=";;;"/>
    <numFmt numFmtId="169" formatCode="0.00_)"/>
    <numFmt numFmtId="170" formatCode="0.00000"/>
    <numFmt numFmtId="171" formatCode="0.0000"/>
    <numFmt numFmtId="172" formatCode="0.000000"/>
    <numFmt numFmtId="173" formatCode="0.0%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 quotePrefix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37" fontId="1" fillId="0" borderId="0" xfId="0" applyNumberFormat="1" applyFont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2" xfId="0" applyNumberFormat="1" applyFont="1" applyBorder="1" applyAlignment="1" applyProtection="1">
      <alignment horizontal="center"/>
      <protection hidden="1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right"/>
    </xf>
    <xf numFmtId="0" fontId="4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8" fillId="0" borderId="0" xfId="20" applyBorder="1" applyAlignment="1" applyProtection="1">
      <alignment horizontal="left"/>
      <protection hidden="1"/>
    </xf>
    <xf numFmtId="0" fontId="8" fillId="0" borderId="0" xfId="20" applyAlignment="1">
      <alignment/>
    </xf>
    <xf numFmtId="0" fontId="8" fillId="0" borderId="0" xfId="20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9933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cat>
            <c:strRef>
              <c:f>'Standard Time'!$I$2:$I$6</c:f>
              <c:strCache>
                <c:ptCount val="5"/>
                <c:pt idx="1">
                  <c:v>OT      </c:v>
                </c:pt>
                <c:pt idx="2">
                  <c:v>NT      </c:v>
                </c:pt>
                <c:pt idx="3">
                  <c:v>ST</c:v>
                </c:pt>
              </c:strCache>
            </c:strRef>
          </c:cat>
          <c:val>
            <c:numRef>
              <c:f>'Standard Time'!$J$2:$J$6</c:f>
              <c:numCache>
                <c:ptCount val="5"/>
                <c:pt idx="1">
                  <c:v>1.15</c:v>
                </c:pt>
                <c:pt idx="2">
                  <c:v>1.2994999999999999</c:v>
                </c:pt>
                <c:pt idx="3">
                  <c:v>1.5594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'Standard Time'!$I$2:$I$6</c:f>
              <c:strCache>
                <c:ptCount val="5"/>
                <c:pt idx="1">
                  <c:v>OT      </c:v>
                </c:pt>
                <c:pt idx="2">
                  <c:v>NT      </c:v>
                </c:pt>
                <c:pt idx="3">
                  <c:v>ST</c:v>
                </c:pt>
              </c:strCache>
            </c:strRef>
          </c:cat>
          <c:val>
            <c:numRef>
              <c:f>'Standard Time'!$K$2:$K$6</c:f>
              <c:numCache>
                <c:ptCount val="5"/>
                <c:pt idx="3">
                  <c:v>1.624375</c:v>
                </c:pt>
              </c:numCache>
            </c:numRef>
          </c:val>
        </c:ser>
        <c:axId val="66966023"/>
        <c:axId val="65823296"/>
      </c:barChart>
      <c:catAx>
        <c:axId val="6696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823296"/>
        <c:crosses val="autoZero"/>
        <c:auto val="1"/>
        <c:lblOffset val="100"/>
        <c:noMultiLvlLbl val="0"/>
      </c:catAx>
      <c:valAx>
        <c:axId val="6582329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96602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1</xdr:row>
      <xdr:rowOff>38100</xdr:rowOff>
    </xdr:from>
    <xdr:to>
      <xdr:col>10</xdr:col>
      <xdr:colOff>628650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4657725" y="200025"/>
        <a:ext cx="24479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9525</xdr:colOff>
      <xdr:row>3</xdr:row>
      <xdr:rowOff>47625</xdr:rowOff>
    </xdr:from>
    <xdr:to>
      <xdr:col>5</xdr:col>
      <xdr:colOff>161925</xdr:colOff>
      <xdr:row>5</xdr:row>
      <xdr:rowOff>19050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552450"/>
          <a:ext cx="152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8</xdr:row>
      <xdr:rowOff>28575</xdr:rowOff>
    </xdr:from>
    <xdr:to>
      <xdr:col>5</xdr:col>
      <xdr:colOff>161925</xdr:colOff>
      <xdr:row>10</xdr:row>
      <xdr:rowOff>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1381125"/>
          <a:ext cx="152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</xdr:row>
      <xdr:rowOff>152400</xdr:rowOff>
    </xdr:from>
    <xdr:to>
      <xdr:col>5</xdr:col>
      <xdr:colOff>152400</xdr:colOff>
      <xdr:row>6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13</xdr:row>
      <xdr:rowOff>152400</xdr:rowOff>
    </xdr:from>
    <xdr:to>
      <xdr:col>5</xdr:col>
      <xdr:colOff>161925</xdr:colOff>
      <xdr:row>16</xdr:row>
      <xdr:rowOff>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305050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D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16.7109375" style="0" customWidth="1"/>
    <col min="4" max="4" width="62.28125" style="0" customWidth="1"/>
    <col min="5" max="5" width="2.7109375" style="0" customWidth="1"/>
  </cols>
  <sheetData>
    <row r="1" spans="2:4" ht="12.75">
      <c r="B1" s="2" t="s">
        <v>52</v>
      </c>
      <c r="C1" s="3"/>
      <c r="D1" s="3"/>
    </row>
    <row r="2" spans="2:4" ht="12.75">
      <c r="B2" s="2" t="s">
        <v>27</v>
      </c>
      <c r="C2" s="3"/>
      <c r="D2" s="3"/>
    </row>
    <row r="3" spans="2:4" ht="12.75">
      <c r="B3" s="2" t="s">
        <v>28</v>
      </c>
      <c r="C3" s="3"/>
      <c r="D3" s="3"/>
    </row>
    <row r="4" spans="2:4" ht="12.75">
      <c r="B4" s="2" t="s">
        <v>50</v>
      </c>
      <c r="C4" s="3"/>
      <c r="D4" s="3"/>
    </row>
    <row r="5" spans="2:4" ht="12.75">
      <c r="B5" s="2"/>
      <c r="C5" s="3"/>
      <c r="D5" s="3"/>
    </row>
    <row r="7" ht="12.75">
      <c r="B7" s="4" t="s">
        <v>32</v>
      </c>
    </row>
    <row r="9" spans="3:4" ht="12.75">
      <c r="C9" s="4" t="s">
        <v>29</v>
      </c>
      <c r="D9" s="36" t="s">
        <v>40</v>
      </c>
    </row>
    <row r="10" spans="3:4" ht="12.75">
      <c r="C10" s="4"/>
      <c r="D10" s="36" t="s">
        <v>16</v>
      </c>
    </row>
    <row r="12" ht="12.75">
      <c r="C12" s="37" t="s">
        <v>30</v>
      </c>
    </row>
    <row r="14" ht="12.75">
      <c r="C14" s="37" t="s">
        <v>31</v>
      </c>
    </row>
    <row r="16" ht="12.75">
      <c r="C16" s="38"/>
    </row>
    <row r="18" spans="2:3" ht="12.75">
      <c r="B18" s="4" t="s">
        <v>51</v>
      </c>
      <c r="C18" s="4"/>
    </row>
    <row r="20" ht="12.75">
      <c r="C20" s="4"/>
    </row>
  </sheetData>
  <sheetProtection password="A753" sheet="1" objects="1" scenarios="1"/>
  <hyperlinks>
    <hyperlink ref="D9" location="'Standard Time'!A1" display="Normal and Standard Times"/>
    <hyperlink ref="D10" location="'Sample size'!A1" display="Sample size"/>
    <hyperlink ref="C12" location="Examples!A1" display="Examples"/>
    <hyperlink ref="C14" location="'Solved Problems'!A1" display="Solved Problems"/>
  </hyperlink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K16"/>
  <sheetViews>
    <sheetView workbookViewId="0" topLeftCell="A1">
      <selection activeCell="C20" sqref="C20"/>
    </sheetView>
  </sheetViews>
  <sheetFormatPr defaultColWidth="9.140625" defaultRowHeight="12.75"/>
  <cols>
    <col min="1" max="12" width="9.7109375" style="9" customWidth="1"/>
    <col min="13" max="16384" width="9.140625" style="9" customWidth="1"/>
  </cols>
  <sheetData>
    <row r="1" ht="12.75">
      <c r="A1" s="8" t="s">
        <v>40</v>
      </c>
    </row>
    <row r="2" ht="13.5" thickBot="1"/>
    <row r="3" spans="2:10" ht="13.5" thickBot="1">
      <c r="B3" s="11" t="s">
        <v>2</v>
      </c>
      <c r="C3" s="10"/>
      <c r="D3" s="12" t="s">
        <v>3</v>
      </c>
      <c r="E3" s="6">
        <v>1.15</v>
      </c>
      <c r="I3" s="22" t="s">
        <v>25</v>
      </c>
      <c r="J3" s="9">
        <f>E3</f>
        <v>1.15</v>
      </c>
    </row>
    <row r="4" spans="2:10" ht="13.5" thickBot="1">
      <c r="B4" s="11"/>
      <c r="C4" s="10"/>
      <c r="D4" s="12"/>
      <c r="E4" s="23"/>
      <c r="I4" s="22" t="s">
        <v>26</v>
      </c>
      <c r="J4" s="9">
        <f>E7</f>
        <v>1.2994999999999999</v>
      </c>
    </row>
    <row r="5" spans="2:11" ht="13.5" thickBot="1">
      <c r="B5" s="11" t="s">
        <v>6</v>
      </c>
      <c r="C5" s="10"/>
      <c r="D5" s="12" t="s">
        <v>7</v>
      </c>
      <c r="E5" s="6">
        <v>1.13</v>
      </c>
      <c r="I5" s="9" t="s">
        <v>24</v>
      </c>
      <c r="J5" s="9">
        <f>E16</f>
        <v>1.5594</v>
      </c>
      <c r="K5" s="9">
        <f>G16</f>
        <v>1.624375</v>
      </c>
    </row>
    <row r="6" spans="2:5" ht="13.5" thickBot="1">
      <c r="B6" s="11"/>
      <c r="C6" s="10"/>
      <c r="D6" s="12"/>
      <c r="E6" s="24"/>
    </row>
    <row r="7" spans="2:5" ht="13.5" thickBot="1">
      <c r="B7" s="11" t="s">
        <v>9</v>
      </c>
      <c r="C7" s="10"/>
      <c r="D7" s="12" t="s">
        <v>10</v>
      </c>
      <c r="E7" s="19">
        <f>E3*E5</f>
        <v>1.2994999999999999</v>
      </c>
    </row>
    <row r="9" ht="13.5" thickBot="1"/>
    <row r="10" spans="2:5" ht="13.5" thickBot="1">
      <c r="B10" s="11" t="s">
        <v>19</v>
      </c>
      <c r="C10" s="10"/>
      <c r="D10" s="12" t="s">
        <v>8</v>
      </c>
      <c r="E10" s="6">
        <v>0.2</v>
      </c>
    </row>
    <row r="11" spans="4:5" ht="12.75">
      <c r="D11" s="12"/>
      <c r="E11" s="23"/>
    </row>
    <row r="12" spans="3:7" ht="13.5" thickBot="1">
      <c r="C12" s="14" t="s">
        <v>23</v>
      </c>
      <c r="E12" s="25" t="s">
        <v>20</v>
      </c>
      <c r="G12" s="25" t="s">
        <v>21</v>
      </c>
    </row>
    <row r="13" spans="3:7" ht="13.5" thickBot="1">
      <c r="C13" s="14"/>
      <c r="E13" s="26"/>
      <c r="G13" s="26"/>
    </row>
    <row r="14" spans="2:7" ht="13.5" thickBot="1">
      <c r="B14" s="11" t="s">
        <v>18</v>
      </c>
      <c r="D14" s="17" t="s">
        <v>22</v>
      </c>
      <c r="E14" s="19">
        <f>1+E10</f>
        <v>1.2</v>
      </c>
      <c r="F14" s="27" t="s">
        <v>22</v>
      </c>
      <c r="G14" s="21">
        <f>1/(1-E10)</f>
        <v>1.25</v>
      </c>
    </row>
    <row r="15" ht="13.5" thickBot="1"/>
    <row r="16" spans="2:7" ht="13.5" thickBot="1">
      <c r="B16" s="11" t="s">
        <v>11</v>
      </c>
      <c r="D16" s="12" t="s">
        <v>12</v>
      </c>
      <c r="E16" s="28">
        <f>E7*E14</f>
        <v>1.5594</v>
      </c>
      <c r="F16" s="12" t="s">
        <v>12</v>
      </c>
      <c r="G16" s="28">
        <f>E7*G14</f>
        <v>1.624375</v>
      </c>
    </row>
  </sheetData>
  <sheetProtection password="A753" sheet="1" objects="1" scenarios="1"/>
  <printOptions/>
  <pageMargins left="0.75" right="0.75" top="1" bottom="1" header="0.5" footer="0.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I21"/>
  <sheetViews>
    <sheetView workbookViewId="0" topLeftCell="A1">
      <selection activeCell="H15" sqref="H15"/>
    </sheetView>
  </sheetViews>
  <sheetFormatPr defaultColWidth="9.140625" defaultRowHeight="12.75"/>
  <cols>
    <col min="1" max="12" width="9.7109375" style="9" customWidth="1"/>
    <col min="13" max="16384" width="9.140625" style="9" customWidth="1"/>
  </cols>
  <sheetData>
    <row r="1" spans="1:3" ht="12.75">
      <c r="A1" s="8" t="s">
        <v>38</v>
      </c>
      <c r="B1" s="8"/>
      <c r="C1" s="8"/>
    </row>
    <row r="2" spans="1:3" ht="13.5" thickBot="1">
      <c r="A2" s="8"/>
      <c r="B2" s="8"/>
      <c r="C2" s="8"/>
    </row>
    <row r="3" spans="2:9" ht="12.75">
      <c r="B3" s="11" t="s">
        <v>0</v>
      </c>
      <c r="C3" s="10"/>
      <c r="D3" s="12" t="s">
        <v>1</v>
      </c>
      <c r="E3" s="5">
        <v>2.1</v>
      </c>
      <c r="F3" s="10"/>
      <c r="G3" s="10"/>
      <c r="I3" s="10"/>
    </row>
    <row r="4" spans="2:9" ht="12.75">
      <c r="B4" s="13" t="s">
        <v>13</v>
      </c>
      <c r="C4" s="10"/>
      <c r="D4" s="13"/>
      <c r="E4" s="29">
        <v>0.95</v>
      </c>
      <c r="F4" s="10"/>
      <c r="G4" s="10"/>
      <c r="I4" s="10"/>
    </row>
    <row r="5" spans="2:9" ht="12.75">
      <c r="B5" s="13" t="s">
        <v>41</v>
      </c>
      <c r="C5" s="10"/>
      <c r="D5" s="18" t="s">
        <v>14</v>
      </c>
      <c r="E5" s="7">
        <f>0.1*6.4</f>
        <v>0.6400000000000001</v>
      </c>
      <c r="F5" s="10"/>
      <c r="G5" s="10"/>
      <c r="I5" s="10"/>
    </row>
    <row r="6" spans="2:9" ht="13.5" thickBot="1">
      <c r="B6" s="13"/>
      <c r="C6" s="10"/>
      <c r="D6" s="34" t="s">
        <v>42</v>
      </c>
      <c r="E6" s="30">
        <v>0.1</v>
      </c>
      <c r="F6" s="10"/>
      <c r="G6" s="10"/>
      <c r="I6" s="10"/>
    </row>
    <row r="7" spans="2:9" ht="13.5" thickBot="1">
      <c r="B7"/>
      <c r="C7"/>
      <c r="D7" s="10"/>
      <c r="E7" s="10"/>
      <c r="I7" s="10"/>
    </row>
    <row r="8" spans="2:9" ht="13.5" thickBot="1">
      <c r="B8" s="4" t="s">
        <v>16</v>
      </c>
      <c r="C8"/>
      <c r="D8" s="18" t="s">
        <v>17</v>
      </c>
      <c r="E8" s="21">
        <f>(NORMSINV(1-(1-E4)/2)*E3/E5)^2</f>
        <v>41.359334055109954</v>
      </c>
      <c r="I8" s="10"/>
    </row>
    <row r="9" spans="2:9" ht="12.75">
      <c r="B9"/>
      <c r="C9"/>
      <c r="D9"/>
      <c r="E9"/>
      <c r="I9" s="10"/>
    </row>
    <row r="10" spans="2:9" ht="12.75">
      <c r="B10"/>
      <c r="C10"/>
      <c r="D10"/>
      <c r="E10"/>
      <c r="F10" s="10"/>
      <c r="G10" s="10"/>
      <c r="H10" s="10"/>
      <c r="I10" s="10"/>
    </row>
    <row r="11" ht="12.75">
      <c r="A11" s="33" t="s">
        <v>39</v>
      </c>
    </row>
    <row r="12" ht="13.5" thickBot="1">
      <c r="A12" s="33"/>
    </row>
    <row r="13" spans="2:5" ht="12.75">
      <c r="B13" s="11" t="s">
        <v>4</v>
      </c>
      <c r="C13" s="10"/>
      <c r="D13" s="12" t="s">
        <v>5</v>
      </c>
      <c r="E13" s="5">
        <v>0.5</v>
      </c>
    </row>
    <row r="14" spans="2:5" ht="12.75">
      <c r="B14" s="13" t="s">
        <v>13</v>
      </c>
      <c r="C14" s="10"/>
      <c r="D14" s="13"/>
      <c r="E14" s="29">
        <v>0.98</v>
      </c>
    </row>
    <row r="15" spans="2:5" ht="12.75">
      <c r="B15" s="14" t="s">
        <v>15</v>
      </c>
      <c r="C15" s="10"/>
      <c r="D15" s="18" t="s">
        <v>14</v>
      </c>
      <c r="E15" s="7">
        <v>0.05</v>
      </c>
    </row>
    <row r="16" spans="2:5" ht="13.5" thickBot="1">
      <c r="B16" s="14"/>
      <c r="C16" s="10"/>
      <c r="D16" s="34" t="s">
        <v>42</v>
      </c>
      <c r="E16" s="30">
        <v>0.05</v>
      </c>
    </row>
    <row r="17" spans="2:5" ht="13.5" thickBot="1">
      <c r="B17" s="10"/>
      <c r="C17" s="10"/>
      <c r="D17" s="10"/>
      <c r="E17" s="10"/>
    </row>
    <row r="18" spans="2:5" ht="13.5" thickBot="1">
      <c r="B18" s="20" t="s">
        <v>16</v>
      </c>
      <c r="C18" s="10"/>
      <c r="D18" s="18" t="s">
        <v>17</v>
      </c>
      <c r="E18" s="21">
        <f>(NORMSINV(1-(1-E14)/2)/E15)^2*E13*(1-E13)</f>
        <v>541.1866765891042</v>
      </c>
    </row>
    <row r="19" ht="12.75">
      <c r="B19" s="10"/>
    </row>
    <row r="21" ht="12.75">
      <c r="A21" s="35" t="s">
        <v>49</v>
      </c>
    </row>
  </sheetData>
  <sheetProtection password="A753" sheet="1" objects="1" scenarios="1"/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M48"/>
  <sheetViews>
    <sheetView workbookViewId="0" topLeftCell="A17">
      <selection activeCell="F42" sqref="F42:F45"/>
    </sheetView>
  </sheetViews>
  <sheetFormatPr defaultColWidth="9.140625" defaultRowHeight="12.75"/>
  <cols>
    <col min="1" max="1" width="4.57421875" style="1" customWidth="1"/>
    <col min="2" max="12" width="9.7109375" style="9" customWidth="1"/>
  </cols>
  <sheetData>
    <row r="1" ht="12.75">
      <c r="A1" s="31" t="s">
        <v>33</v>
      </c>
    </row>
    <row r="3" spans="1:13" ht="12.75">
      <c r="A3" s="32" t="s">
        <v>43</v>
      </c>
      <c r="B3" s="8" t="s">
        <v>38</v>
      </c>
      <c r="C3" s="8"/>
      <c r="D3" s="8"/>
      <c r="M3" s="9"/>
    </row>
    <row r="4" spans="2:13" ht="13.5" thickBot="1">
      <c r="B4" s="8"/>
      <c r="C4" s="8"/>
      <c r="D4" s="8"/>
      <c r="M4" s="9"/>
    </row>
    <row r="5" spans="3:13" ht="12.75">
      <c r="C5" s="11" t="s">
        <v>0</v>
      </c>
      <c r="D5" s="10"/>
      <c r="E5" s="12" t="s">
        <v>1</v>
      </c>
      <c r="F5" s="5">
        <v>2.1</v>
      </c>
      <c r="G5" s="10"/>
      <c r="H5" s="10"/>
      <c r="J5" s="10"/>
      <c r="M5" s="9"/>
    </row>
    <row r="6" spans="3:13" ht="12.75">
      <c r="C6" s="13" t="s">
        <v>13</v>
      </c>
      <c r="D6" s="10"/>
      <c r="E6" s="13"/>
      <c r="F6" s="29">
        <v>0.95</v>
      </c>
      <c r="G6" s="10"/>
      <c r="H6" s="10"/>
      <c r="J6" s="10"/>
      <c r="M6" s="9"/>
    </row>
    <row r="7" spans="3:13" ht="12.75">
      <c r="C7" s="13" t="s">
        <v>41</v>
      </c>
      <c r="D7" s="10"/>
      <c r="E7" s="18" t="s">
        <v>14</v>
      </c>
      <c r="F7" s="7">
        <f>0.1*6.4</f>
        <v>0.6400000000000001</v>
      </c>
      <c r="G7" s="10"/>
      <c r="H7" s="10"/>
      <c r="J7" s="10"/>
      <c r="M7" s="9"/>
    </row>
    <row r="8" spans="3:13" ht="13.5" thickBot="1">
      <c r="C8" s="13"/>
      <c r="D8" s="10"/>
      <c r="E8" s="34" t="s">
        <v>42</v>
      </c>
      <c r="F8" s="30">
        <v>0.1</v>
      </c>
      <c r="G8" s="10"/>
      <c r="H8"/>
      <c r="J8" s="10"/>
      <c r="M8" s="9"/>
    </row>
    <row r="9" spans="3:13" ht="13.5" thickBot="1">
      <c r="C9"/>
      <c r="D9"/>
      <c r="E9" s="10"/>
      <c r="F9" s="10"/>
      <c r="G9" s="10"/>
      <c r="H9"/>
      <c r="J9" s="10"/>
      <c r="M9" s="9"/>
    </row>
    <row r="10" spans="3:13" ht="13.5" thickBot="1">
      <c r="C10" s="4" t="s">
        <v>16</v>
      </c>
      <c r="D10"/>
      <c r="E10" s="18" t="s">
        <v>17</v>
      </c>
      <c r="F10" s="21">
        <v>41.359334055109954</v>
      </c>
      <c r="G10" s="10"/>
      <c r="H10"/>
      <c r="J10" s="10"/>
      <c r="M10" s="9"/>
    </row>
    <row r="11" spans="2:13" ht="12.75">
      <c r="B11"/>
      <c r="C11"/>
      <c r="D11"/>
      <c r="E11"/>
      <c r="F11"/>
      <c r="G11"/>
      <c r="H11"/>
      <c r="I11"/>
      <c r="J11" s="10"/>
      <c r="M11" s="9"/>
    </row>
    <row r="12" spans="1:13" ht="12.75">
      <c r="A12" s="32" t="s">
        <v>44</v>
      </c>
      <c r="B12" s="8" t="s">
        <v>38</v>
      </c>
      <c r="C12" s="8"/>
      <c r="D12" s="8"/>
      <c r="G12"/>
      <c r="H12"/>
      <c r="I12"/>
      <c r="J12" s="10"/>
      <c r="M12" s="9"/>
    </row>
    <row r="13" spans="2:13" ht="13.5" thickBot="1">
      <c r="B13" s="8"/>
      <c r="C13" s="8"/>
      <c r="D13" s="8"/>
      <c r="G13"/>
      <c r="H13"/>
      <c r="I13"/>
      <c r="J13" s="10"/>
      <c r="M13" s="9"/>
    </row>
    <row r="14" spans="3:13" ht="12.75">
      <c r="C14" s="11" t="s">
        <v>0</v>
      </c>
      <c r="D14" s="10"/>
      <c r="E14" s="12" t="s">
        <v>1</v>
      </c>
      <c r="F14" s="5">
        <v>2.1</v>
      </c>
      <c r="G14"/>
      <c r="H14"/>
      <c r="I14"/>
      <c r="J14" s="10"/>
      <c r="M14" s="9"/>
    </row>
    <row r="15" spans="3:13" ht="12.75">
      <c r="C15" s="13" t="s">
        <v>13</v>
      </c>
      <c r="D15" s="10"/>
      <c r="E15" s="13"/>
      <c r="F15" s="29">
        <v>0.95</v>
      </c>
      <c r="G15"/>
      <c r="H15"/>
      <c r="I15"/>
      <c r="J15" s="10"/>
      <c r="M15" s="9"/>
    </row>
    <row r="16" spans="3:13" ht="12.75">
      <c r="C16" s="13" t="s">
        <v>41</v>
      </c>
      <c r="D16" s="10"/>
      <c r="E16" s="18" t="s">
        <v>14</v>
      </c>
      <c r="F16" s="7">
        <v>0.5</v>
      </c>
      <c r="G16"/>
      <c r="H16"/>
      <c r="I16"/>
      <c r="J16" s="10"/>
      <c r="M16" s="9"/>
    </row>
    <row r="17" spans="3:13" ht="13.5" thickBot="1">
      <c r="C17" s="13"/>
      <c r="D17" s="10"/>
      <c r="E17" s="34" t="s">
        <v>42</v>
      </c>
      <c r="F17" s="30">
        <v>0.1</v>
      </c>
      <c r="G17"/>
      <c r="H17"/>
      <c r="I17"/>
      <c r="J17" s="10"/>
      <c r="M17" s="9"/>
    </row>
    <row r="18" spans="3:13" ht="13.5" thickBot="1">
      <c r="C18"/>
      <c r="D18"/>
      <c r="E18" s="10"/>
      <c r="F18" s="10"/>
      <c r="G18"/>
      <c r="H18"/>
      <c r="I18"/>
      <c r="J18" s="10"/>
      <c r="M18" s="9"/>
    </row>
    <row r="19" spans="3:13" ht="13.5" thickBot="1">
      <c r="C19" s="4" t="s">
        <v>16</v>
      </c>
      <c r="D19"/>
      <c r="E19" s="18" t="s">
        <v>17</v>
      </c>
      <c r="F19" s="21">
        <v>67.76313291589217</v>
      </c>
      <c r="G19"/>
      <c r="H19"/>
      <c r="I19"/>
      <c r="J19" s="10"/>
      <c r="M19" s="9"/>
    </row>
    <row r="20" spans="2:13" ht="12.75">
      <c r="B20"/>
      <c r="C20"/>
      <c r="D20"/>
      <c r="E20"/>
      <c r="F20"/>
      <c r="G20"/>
      <c r="H20"/>
      <c r="I20"/>
      <c r="J20" s="10"/>
      <c r="M20" s="9"/>
    </row>
    <row r="22" spans="1:2" ht="12.75">
      <c r="A22" s="32" t="s">
        <v>35</v>
      </c>
      <c r="B22" s="8" t="s">
        <v>40</v>
      </c>
    </row>
    <row r="23" ht="13.5" thickBot="1"/>
    <row r="24" spans="3:6" ht="13.5" thickBot="1">
      <c r="C24" s="11" t="s">
        <v>2</v>
      </c>
      <c r="D24" s="10"/>
      <c r="E24" s="12" t="s">
        <v>3</v>
      </c>
      <c r="F24" s="6">
        <v>1.15</v>
      </c>
    </row>
    <row r="25" spans="3:6" ht="13.5" thickBot="1">
      <c r="C25" s="11"/>
      <c r="D25" s="10"/>
      <c r="E25" s="12"/>
      <c r="F25" s="23"/>
    </row>
    <row r="26" spans="3:6" ht="13.5" thickBot="1">
      <c r="C26" s="11" t="s">
        <v>6</v>
      </c>
      <c r="D26" s="10"/>
      <c r="E26" s="12" t="s">
        <v>7</v>
      </c>
      <c r="F26" s="6">
        <v>1.13</v>
      </c>
    </row>
    <row r="27" spans="3:6" ht="13.5" thickBot="1">
      <c r="C27" s="11"/>
      <c r="D27" s="10"/>
      <c r="E27" s="12"/>
      <c r="F27" s="24"/>
    </row>
    <row r="28" spans="3:6" ht="13.5" thickBot="1">
      <c r="C28" s="11" t="s">
        <v>9</v>
      </c>
      <c r="D28" s="10"/>
      <c r="E28" s="12" t="s">
        <v>10</v>
      </c>
      <c r="F28" s="19">
        <v>1.2994999999999999</v>
      </c>
    </row>
    <row r="30" ht="13.5" thickBot="1"/>
    <row r="31" spans="3:6" ht="13.5" thickBot="1">
      <c r="C31" s="11" t="s">
        <v>19</v>
      </c>
      <c r="D31" s="10"/>
      <c r="E31" s="12" t="s">
        <v>8</v>
      </c>
      <c r="F31" s="6">
        <v>0.2</v>
      </c>
    </row>
    <row r="32" spans="5:6" ht="12.75">
      <c r="E32" s="12"/>
      <c r="F32" s="23"/>
    </row>
    <row r="33" spans="4:8" ht="13.5" thickBot="1">
      <c r="D33" s="14" t="s">
        <v>23</v>
      </c>
      <c r="F33" s="25" t="s">
        <v>20</v>
      </c>
      <c r="H33" s="25" t="s">
        <v>21</v>
      </c>
    </row>
    <row r="34" spans="4:8" ht="13.5" thickBot="1">
      <c r="D34" s="14"/>
      <c r="F34" s="26"/>
      <c r="H34" s="26"/>
    </row>
    <row r="35" spans="3:8" ht="13.5" thickBot="1">
      <c r="C35" s="11" t="s">
        <v>18</v>
      </c>
      <c r="E35" s="17" t="s">
        <v>22</v>
      </c>
      <c r="F35" s="19">
        <v>1.2</v>
      </c>
      <c r="G35" s="27" t="s">
        <v>22</v>
      </c>
      <c r="H35" s="21">
        <v>1.25</v>
      </c>
    </row>
    <row r="36" ht="13.5" thickBot="1"/>
    <row r="37" spans="3:8" ht="13.5" thickBot="1">
      <c r="C37" s="11" t="s">
        <v>11</v>
      </c>
      <c r="E37" s="12" t="s">
        <v>12</v>
      </c>
      <c r="F37" s="28">
        <v>1.5594</v>
      </c>
      <c r="G37" s="12" t="s">
        <v>12</v>
      </c>
      <c r="H37" s="28">
        <v>1.624375</v>
      </c>
    </row>
    <row r="40" spans="1:2" ht="12.75">
      <c r="A40" s="32" t="s">
        <v>36</v>
      </c>
      <c r="B40" s="33" t="s">
        <v>39</v>
      </c>
    </row>
    <row r="41" ht="13.5" thickBot="1">
      <c r="B41" s="33"/>
    </row>
    <row r="42" spans="3:8" ht="12.75">
      <c r="C42" s="11" t="s">
        <v>4</v>
      </c>
      <c r="D42" s="10"/>
      <c r="E42" s="12" t="s">
        <v>5</v>
      </c>
      <c r="F42" s="5">
        <v>0.5</v>
      </c>
      <c r="H42" s="10"/>
    </row>
    <row r="43" spans="3:8" ht="12.75">
      <c r="C43" s="13" t="s">
        <v>13</v>
      </c>
      <c r="D43" s="10"/>
      <c r="E43" s="13"/>
      <c r="F43" s="29">
        <v>0.98</v>
      </c>
      <c r="H43" s="10"/>
    </row>
    <row r="44" spans="3:8" ht="12.75">
      <c r="C44" s="14" t="s">
        <v>15</v>
      </c>
      <c r="D44" s="10"/>
      <c r="E44" s="18" t="s">
        <v>14</v>
      </c>
      <c r="F44" s="7">
        <v>0.05</v>
      </c>
      <c r="H44" s="10"/>
    </row>
    <row r="45" spans="3:8" ht="13.5" thickBot="1">
      <c r="C45" s="14"/>
      <c r="D45" s="10"/>
      <c r="E45" s="34" t="s">
        <v>42</v>
      </c>
      <c r="F45" s="30">
        <v>0.05</v>
      </c>
      <c r="H45" s="10"/>
    </row>
    <row r="46" spans="3:8" ht="13.5" thickBot="1">
      <c r="C46" s="10"/>
      <c r="D46" s="10"/>
      <c r="E46" s="10"/>
      <c r="F46" s="10"/>
      <c r="H46" s="10"/>
    </row>
    <row r="47" spans="3:8" ht="13.5" thickBot="1">
      <c r="C47" s="20" t="s">
        <v>16</v>
      </c>
      <c r="D47" s="10"/>
      <c r="E47" s="18" t="s">
        <v>17</v>
      </c>
      <c r="F47" s="21">
        <v>541.1866765891042</v>
      </c>
      <c r="H47" s="10"/>
    </row>
    <row r="48" ht="12.75">
      <c r="H48" s="1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H61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8" width="9.7109375" style="9" customWidth="1"/>
  </cols>
  <sheetData>
    <row r="1" ht="12.75">
      <c r="A1" s="31" t="s">
        <v>37</v>
      </c>
    </row>
    <row r="3" spans="1:2" ht="12.75">
      <c r="A3" s="32" t="s">
        <v>34</v>
      </c>
      <c r="B3" s="8" t="s">
        <v>40</v>
      </c>
    </row>
    <row r="4" ht="13.5" thickBot="1"/>
    <row r="5" spans="3:6" ht="13.5" thickBot="1">
      <c r="C5" s="11" t="s">
        <v>2</v>
      </c>
      <c r="D5" s="10"/>
      <c r="E5" s="12" t="s">
        <v>3</v>
      </c>
      <c r="F5" s="6">
        <v>18.75</v>
      </c>
    </row>
    <row r="6" spans="3:6" ht="13.5" thickBot="1">
      <c r="C6" s="11"/>
      <c r="D6" s="10"/>
      <c r="E6" s="12"/>
      <c r="F6" s="23"/>
    </row>
    <row r="7" spans="3:6" ht="13.5" thickBot="1">
      <c r="C7" s="11" t="s">
        <v>6</v>
      </c>
      <c r="D7" s="10"/>
      <c r="E7" s="12" t="s">
        <v>7</v>
      </c>
      <c r="F7" s="6">
        <v>0.96</v>
      </c>
    </row>
    <row r="8" spans="3:6" ht="13.5" thickBot="1">
      <c r="C8" s="11"/>
      <c r="D8" s="10"/>
      <c r="E8" s="12"/>
      <c r="F8" s="24"/>
    </row>
    <row r="9" spans="3:6" ht="13.5" thickBot="1">
      <c r="C9" s="11" t="s">
        <v>9</v>
      </c>
      <c r="D9" s="10"/>
      <c r="E9" s="12" t="s">
        <v>10</v>
      </c>
      <c r="F9" s="19">
        <v>18</v>
      </c>
    </row>
    <row r="11" ht="13.5" thickBot="1"/>
    <row r="12" spans="3:6" ht="13.5" thickBot="1">
      <c r="C12" s="11" t="s">
        <v>19</v>
      </c>
      <c r="D12" s="10"/>
      <c r="E12" s="12" t="s">
        <v>8</v>
      </c>
      <c r="F12" s="6">
        <v>0.15</v>
      </c>
    </row>
    <row r="13" spans="5:6" ht="12.75">
      <c r="E13" s="12"/>
      <c r="F13" s="23"/>
    </row>
    <row r="14" spans="4:8" ht="13.5" thickBot="1">
      <c r="D14" s="14" t="s">
        <v>23</v>
      </c>
      <c r="F14" s="25" t="s">
        <v>20</v>
      </c>
      <c r="H14" s="25" t="s">
        <v>21</v>
      </c>
    </row>
    <row r="15" spans="4:8" ht="13.5" thickBot="1">
      <c r="D15" s="14"/>
      <c r="F15" s="26"/>
      <c r="H15" s="26"/>
    </row>
    <row r="16" spans="3:8" ht="13.5" thickBot="1">
      <c r="C16" s="11" t="s">
        <v>18</v>
      </c>
      <c r="E16" s="17" t="s">
        <v>22</v>
      </c>
      <c r="F16" s="19">
        <v>1.15</v>
      </c>
      <c r="G16" s="27" t="s">
        <v>22</v>
      </c>
      <c r="H16" s="21">
        <v>1.1764705882352942</v>
      </c>
    </row>
    <row r="17" ht="13.5" thickBot="1"/>
    <row r="18" spans="3:8" ht="13.5" thickBot="1">
      <c r="C18" s="11" t="s">
        <v>11</v>
      </c>
      <c r="E18" s="12" t="s">
        <v>12</v>
      </c>
      <c r="F18" s="28">
        <v>20.7</v>
      </c>
      <c r="G18" s="12" t="s">
        <v>12</v>
      </c>
      <c r="H18" s="28">
        <v>21.176470588235293</v>
      </c>
    </row>
    <row r="21" spans="1:4" ht="12.75">
      <c r="A21" s="32" t="s">
        <v>45</v>
      </c>
      <c r="B21" s="8" t="s">
        <v>38</v>
      </c>
      <c r="C21" s="8"/>
      <c r="D21" s="8"/>
    </row>
    <row r="22" spans="2:4" ht="13.5" thickBot="1">
      <c r="B22" s="8"/>
      <c r="C22" s="8"/>
      <c r="D22" s="8"/>
    </row>
    <row r="23" spans="3:8" ht="12.75">
      <c r="C23" s="11" t="s">
        <v>0</v>
      </c>
      <c r="D23" s="10"/>
      <c r="E23" s="12" t="s">
        <v>1</v>
      </c>
      <c r="F23" s="5">
        <v>1.1</v>
      </c>
      <c r="G23" s="10"/>
      <c r="H23" s="10"/>
    </row>
    <row r="24" spans="3:8" ht="12.75">
      <c r="C24" s="13" t="s">
        <v>13</v>
      </c>
      <c r="D24" s="10"/>
      <c r="E24" s="13"/>
      <c r="F24" s="29">
        <v>0.955</v>
      </c>
      <c r="G24" s="10"/>
      <c r="H24" s="10"/>
    </row>
    <row r="25" spans="3:8" ht="12.75">
      <c r="C25" s="13" t="s">
        <v>41</v>
      </c>
      <c r="D25" s="10"/>
      <c r="E25" s="18" t="s">
        <v>14</v>
      </c>
      <c r="F25" s="7">
        <f>0.06*5.2</f>
        <v>0.312</v>
      </c>
      <c r="G25" s="10"/>
      <c r="H25" s="10"/>
    </row>
    <row r="26" spans="3:8" ht="13.5" thickBot="1">
      <c r="C26" s="13"/>
      <c r="D26" s="10"/>
      <c r="E26" s="34" t="s">
        <v>42</v>
      </c>
      <c r="F26" s="30">
        <v>0.1</v>
      </c>
      <c r="G26" s="10"/>
      <c r="H26" s="10"/>
    </row>
    <row r="27" spans="3:8" ht="13.5" thickBot="1">
      <c r="C27"/>
      <c r="D27"/>
      <c r="E27" s="10"/>
      <c r="F27" s="10"/>
      <c r="G27" s="10"/>
      <c r="H27"/>
    </row>
    <row r="28" spans="3:8" ht="13.5" thickBot="1">
      <c r="C28" s="4" t="s">
        <v>16</v>
      </c>
      <c r="D28"/>
      <c r="E28" s="18" t="s">
        <v>17</v>
      </c>
      <c r="F28" s="21">
        <v>49.95223002805611</v>
      </c>
      <c r="G28" s="10"/>
      <c r="H28" s="16"/>
    </row>
    <row r="29" spans="1:8" ht="12.75">
      <c r="A29"/>
      <c r="B29"/>
      <c r="C29"/>
      <c r="D29"/>
      <c r="E29"/>
      <c r="F29"/>
      <c r="G29"/>
      <c r="H29"/>
    </row>
    <row r="30" spans="1:8" ht="12.75">
      <c r="A30" s="32" t="s">
        <v>46</v>
      </c>
      <c r="B30" s="8" t="s">
        <v>38</v>
      </c>
      <c r="C30" s="8"/>
      <c r="D30" s="8"/>
      <c r="G30"/>
      <c r="H30"/>
    </row>
    <row r="31" spans="1:8" ht="13.5" thickBot="1">
      <c r="A31"/>
      <c r="B31" s="8"/>
      <c r="C31" s="8"/>
      <c r="D31" s="8"/>
      <c r="G31"/>
      <c r="H31"/>
    </row>
    <row r="32" spans="1:8" ht="12.75">
      <c r="A32"/>
      <c r="C32" s="11" t="s">
        <v>0</v>
      </c>
      <c r="D32" s="10"/>
      <c r="E32" s="12" t="s">
        <v>1</v>
      </c>
      <c r="F32" s="5">
        <v>1.1</v>
      </c>
      <c r="G32"/>
      <c r="H32"/>
    </row>
    <row r="33" spans="1:8" ht="12.75">
      <c r="A33"/>
      <c r="C33" s="13" t="s">
        <v>13</v>
      </c>
      <c r="D33" s="10"/>
      <c r="E33" s="13"/>
      <c r="F33" s="29">
        <v>0.955</v>
      </c>
      <c r="G33"/>
      <c r="H33"/>
    </row>
    <row r="34" spans="1:8" ht="12.75">
      <c r="A34"/>
      <c r="C34" s="13" t="s">
        <v>41</v>
      </c>
      <c r="D34" s="10"/>
      <c r="E34" s="18" t="s">
        <v>14</v>
      </c>
      <c r="F34" s="7">
        <v>0.4</v>
      </c>
      <c r="G34"/>
      <c r="H34"/>
    </row>
    <row r="35" spans="1:8" ht="13.5" thickBot="1">
      <c r="A35"/>
      <c r="C35" s="13"/>
      <c r="D35" s="10"/>
      <c r="E35" s="34" t="s">
        <v>42</v>
      </c>
      <c r="F35" s="30">
        <v>0.1</v>
      </c>
      <c r="G35"/>
      <c r="H35"/>
    </row>
    <row r="36" spans="1:8" ht="13.5" thickBot="1">
      <c r="A36"/>
      <c r="C36"/>
      <c r="D36"/>
      <c r="E36" s="10"/>
      <c r="F36" s="10"/>
      <c r="G36"/>
      <c r="H36"/>
    </row>
    <row r="37" spans="1:8" ht="13.5" thickBot="1">
      <c r="A37"/>
      <c r="C37" s="4" t="s">
        <v>16</v>
      </c>
      <c r="D37"/>
      <c r="E37" s="18" t="s">
        <v>17</v>
      </c>
      <c r="F37" s="21">
        <v>30.390936749069336</v>
      </c>
      <c r="G37"/>
      <c r="H37"/>
    </row>
    <row r="38" spans="1:8" ht="12.75">
      <c r="A38"/>
      <c r="C38" s="4"/>
      <c r="D38"/>
      <c r="E38" s="18"/>
      <c r="F38" s="15"/>
      <c r="G38"/>
      <c r="H38"/>
    </row>
    <row r="40" spans="1:8" ht="12.75">
      <c r="A40" s="32" t="s">
        <v>47</v>
      </c>
      <c r="B40" s="33" t="s">
        <v>39</v>
      </c>
      <c r="G40"/>
      <c r="H40"/>
    </row>
    <row r="41" spans="2:8" ht="13.5" thickBot="1">
      <c r="B41" s="33"/>
      <c r="G41"/>
      <c r="H41"/>
    </row>
    <row r="42" spans="3:8" ht="12.75">
      <c r="C42" s="11" t="s">
        <v>4</v>
      </c>
      <c r="D42" s="10"/>
      <c r="E42" s="12" t="s">
        <v>5</v>
      </c>
      <c r="F42" s="5">
        <v>0.3</v>
      </c>
      <c r="G42"/>
      <c r="H42"/>
    </row>
    <row r="43" spans="3:8" ht="12.75">
      <c r="C43" s="13" t="s">
        <v>13</v>
      </c>
      <c r="D43" s="10"/>
      <c r="E43" s="13"/>
      <c r="F43" s="29">
        <v>0.9</v>
      </c>
      <c r="G43"/>
      <c r="H43"/>
    </row>
    <row r="44" spans="3:8" ht="12.75">
      <c r="C44" s="14" t="s">
        <v>15</v>
      </c>
      <c r="D44" s="10"/>
      <c r="E44" s="18" t="s">
        <v>14</v>
      </c>
      <c r="F44" s="7">
        <v>0.03769999999999999</v>
      </c>
      <c r="G44"/>
      <c r="H44"/>
    </row>
    <row r="45" spans="3:8" ht="13.5" thickBot="1">
      <c r="C45" s="14"/>
      <c r="D45" s="10"/>
      <c r="E45" s="34" t="s">
        <v>42</v>
      </c>
      <c r="F45" s="30">
        <v>0.0001</v>
      </c>
      <c r="G45"/>
      <c r="H45"/>
    </row>
    <row r="46" spans="3:8" ht="13.5" thickBot="1">
      <c r="C46" s="10"/>
      <c r="D46" s="10"/>
      <c r="E46" s="10"/>
      <c r="F46" s="10"/>
      <c r="G46"/>
      <c r="H46"/>
    </row>
    <row r="47" spans="3:8" ht="13.5" thickBot="1">
      <c r="C47" s="20" t="s">
        <v>16</v>
      </c>
      <c r="D47" s="10"/>
      <c r="E47" s="18" t="s">
        <v>17</v>
      </c>
      <c r="F47" s="21">
        <v>399.7521213568011</v>
      </c>
      <c r="G47"/>
      <c r="H47"/>
    </row>
    <row r="48" spans="2:8" ht="12.75">
      <c r="B48"/>
      <c r="C48"/>
      <c r="D48"/>
      <c r="E48"/>
      <c r="F48"/>
      <c r="G48"/>
      <c r="H48"/>
    </row>
    <row r="49" spans="1:8" ht="12.75">
      <c r="A49" s="32" t="s">
        <v>48</v>
      </c>
      <c r="B49" s="33" t="s">
        <v>39</v>
      </c>
      <c r="G49"/>
      <c r="H49"/>
    </row>
    <row r="50" spans="2:8" ht="13.5" thickBot="1">
      <c r="B50" s="33"/>
      <c r="G50"/>
      <c r="H50"/>
    </row>
    <row r="51" spans="3:8" ht="12.75">
      <c r="C51" s="11" t="s">
        <v>4</v>
      </c>
      <c r="D51" s="10"/>
      <c r="E51" s="12" t="s">
        <v>5</v>
      </c>
      <c r="F51" s="5">
        <v>0.3</v>
      </c>
      <c r="G51"/>
      <c r="H51"/>
    </row>
    <row r="52" spans="3:8" ht="12.75">
      <c r="C52" s="13" t="s">
        <v>13</v>
      </c>
      <c r="D52" s="10"/>
      <c r="E52" s="13"/>
      <c r="F52" s="29">
        <v>0.9</v>
      </c>
      <c r="G52"/>
      <c r="H52"/>
    </row>
    <row r="53" spans="3:8" ht="12.75">
      <c r="C53" s="14" t="s">
        <v>15</v>
      </c>
      <c r="D53" s="10"/>
      <c r="E53" s="18" t="s">
        <v>14</v>
      </c>
      <c r="F53" s="7">
        <v>0.05</v>
      </c>
      <c r="G53"/>
      <c r="H53"/>
    </row>
    <row r="54" spans="3:8" ht="13.5" thickBot="1">
      <c r="C54" s="14"/>
      <c r="D54" s="10"/>
      <c r="E54" s="34" t="s">
        <v>42</v>
      </c>
      <c r="F54" s="30">
        <v>0.0001</v>
      </c>
      <c r="G54"/>
      <c r="H54"/>
    </row>
    <row r="55" spans="3:8" ht="13.5" thickBot="1">
      <c r="C55" s="10"/>
      <c r="D55" s="10"/>
      <c r="E55" s="10"/>
      <c r="F55" s="10"/>
      <c r="G55"/>
      <c r="H55"/>
    </row>
    <row r="56" spans="3:8" ht="13.5" thickBot="1">
      <c r="C56" s="20" t="s">
        <v>16</v>
      </c>
      <c r="D56" s="10"/>
      <c r="E56" s="18" t="s">
        <v>17</v>
      </c>
      <c r="F56" s="21">
        <v>227.26547702528305</v>
      </c>
      <c r="G56"/>
      <c r="H56"/>
    </row>
    <row r="57" spans="2:8" ht="12.75">
      <c r="B57"/>
      <c r="C57"/>
      <c r="D57"/>
      <c r="E57"/>
      <c r="F57"/>
      <c r="G57"/>
      <c r="H57"/>
    </row>
    <row r="58" spans="2:8" ht="12.75">
      <c r="B58"/>
      <c r="C58"/>
      <c r="D58"/>
      <c r="E58"/>
      <c r="F58"/>
      <c r="G58"/>
      <c r="H58"/>
    </row>
    <row r="59" spans="2:8" ht="12.75">
      <c r="B59"/>
      <c r="C59"/>
      <c r="D59"/>
      <c r="E59"/>
      <c r="F59"/>
      <c r="G59"/>
      <c r="H59"/>
    </row>
    <row r="60" spans="2:8" ht="12.75">
      <c r="B60"/>
      <c r="C60"/>
      <c r="D60"/>
      <c r="E60"/>
      <c r="F60"/>
      <c r="G60"/>
      <c r="H60"/>
    </row>
    <row r="61" spans="2:8" ht="12.75">
      <c r="B61"/>
      <c r="C61"/>
      <c r="D61"/>
      <c r="E61"/>
      <c r="F61"/>
      <c r="G61"/>
      <c r="H6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Tangedahl</dc:creator>
  <cp:keywords/>
  <dc:description/>
  <cp:lastModifiedBy>ltang</cp:lastModifiedBy>
  <cp:lastPrinted>2001-03-22T02:28:33Z</cp:lastPrinted>
  <dcterms:created xsi:type="dcterms:W3CDTF">1998-03-02T02:07:13Z</dcterms:created>
  <dcterms:modified xsi:type="dcterms:W3CDTF">2001-04-04T18:57:03Z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