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firstSheet="2" activeTab="3"/>
  </bookViews>
  <sheets>
    <sheet name="Decision Tree" sheetId="1" r:id="rId1"/>
    <sheet name="Solved Prob 5, Exhibit 11-18" sheetId="2" r:id="rId2"/>
    <sheet name="Revised Prob Exhibit 11-11" sheetId="3" r:id="rId3"/>
    <sheet name="Solved Prob 5 Exhibit 11-15" sheetId="4" r:id="rId4"/>
  </sheets>
  <definedNames>
    <definedName name="MinimizeCosts" localSheetId="0">FALSE</definedName>
    <definedName name="MinimizeCosts" localSheetId="1">FALSE</definedName>
    <definedName name="TreeData" localSheetId="0">'Decision Tree'!$GH$1001:$GV$1009</definedName>
    <definedName name="TreeData" localSheetId="1">'Solved Prob 5, Exhibit 11-18'!$GH$990:$GV$1012</definedName>
    <definedName name="TreeDiagBase" localSheetId="0">'Decision Tree'!$A$1</definedName>
    <definedName name="TreeDiagBase" localSheetId="1">'Solved Prob 5, Exhibit 11-18'!$A$1</definedName>
    <definedName name="TreeDiagram" localSheetId="0">'Decision Tree'!$A$1:$K$29</definedName>
    <definedName name="TreeDiagram" localSheetId="1">'Solved Prob 5, Exhibit 11-18'!$A$1:$S$48</definedName>
    <definedName name="UseExpUtility" localSheetId="0">FALSE</definedName>
    <definedName name="UseExpUtility" localSheetId="1">FALSE</definedName>
  </definedNames>
  <calcPr fullCalcOnLoad="1"/>
</workbook>
</file>

<file path=xl/sharedStrings.xml><?xml version="1.0" encoding="utf-8"?>
<sst xmlns="http://schemas.openxmlformats.org/spreadsheetml/2006/main" count="149" uniqueCount="60">
  <si>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</si>
  <si>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</si>
  <si>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</si>
  <si>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</si>
  <si>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</si>
  <si>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</si>
  <si>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</si>
  <si>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</si>
  <si>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</si>
  <si>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</si>
  <si>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</si>
  <si>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</si>
  <si>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</si>
  <si>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</si>
  <si>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</si>
  <si>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</si>
  <si>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</si>
  <si>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Decision 1</t>
  </si>
  <si>
    <t>T</t>
  </si>
  <si>
    <t>Decision 2</t>
  </si>
  <si>
    <t>Decision 3</t>
  </si>
  <si>
    <t>Decision 4</t>
  </si>
  <si>
    <t>Decision 5</t>
  </si>
  <si>
    <t>Decision 6</t>
  </si>
  <si>
    <t>E</t>
  </si>
  <si>
    <t xml:space="preserve">Market Test Example Calculation of the Revised Probabilities </t>
  </si>
  <si>
    <t>Actual market</t>
  </si>
  <si>
    <t>Conditional Prob.</t>
  </si>
  <si>
    <t>Prior Prob.</t>
  </si>
  <si>
    <t>Joint Prob.</t>
  </si>
  <si>
    <t>Revised probability</t>
  </si>
  <si>
    <t>Strong</t>
  </si>
  <si>
    <t>Weak</t>
  </si>
  <si>
    <t>{1}</t>
  </si>
  <si>
    <t>{2}</t>
  </si>
  <si>
    <t>{3}</t>
  </si>
  <si>
    <t>{4}={2}x{3}</t>
  </si>
  <si>
    <t>Condition -- Strong Market</t>
  </si>
  <si>
    <t xml:space="preserve">Probability of Strong Market = </t>
  </si>
  <si>
    <t>Condition -- Weak Market</t>
  </si>
  <si>
    <t xml:space="preserve">Probability of Weak Market = </t>
  </si>
  <si>
    <t>Decision 7</t>
  </si>
  <si>
    <t>Decision 8</t>
  </si>
  <si>
    <t>Actual Demand</t>
  </si>
  <si>
    <t>Low</t>
  </si>
  <si>
    <t>High</t>
  </si>
  <si>
    <t>Condition -- Low Demand</t>
  </si>
  <si>
    <t>Condition -- High Demand</t>
  </si>
  <si>
    <t xml:space="preserve">Probability of Low Demand = </t>
  </si>
  <si>
    <t xml:space="preserve">Probability of High Demand = </t>
  </si>
  <si>
    <t>Survey</t>
  </si>
  <si>
    <t>No Survey</t>
  </si>
  <si>
    <t>Survey- Low Demand</t>
  </si>
  <si>
    <t>Survey-High Demand</t>
  </si>
  <si>
    <t>Small Store</t>
  </si>
  <si>
    <t>Large Store</t>
  </si>
  <si>
    <t>Low demand</t>
  </si>
  <si>
    <t>High demand</t>
  </si>
  <si>
    <t>Solved Problem 5 - Predicting Store Sales Demand</t>
  </si>
  <si>
    <t>Exhibit 11-15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</si>
</sst>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&quot;$&quot;#,##0.00;&quot;-&quot;&quot;$&quot;#,##0.00;&quot;$&quot;0.00"/>
    <numFmt numFmtId="165" formatCode="&quot;+&quot;&quot;$&quot;#,##0;&quot;-&quot;&quot;$&quot;#,##0;&quot;$&quot;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52400" cy="152400"/>
    <xdr:sp>
      <xdr:nvSpPr>
        <xdr:cNvPr id="1" name="Oval 85"/>
        <xdr:cNvSpPr>
          <a:spLocks/>
        </xdr:cNvSpPr>
      </xdr:nvSpPr>
      <xdr:spPr>
        <a:xfrm>
          <a:off x="2228850" y="6477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</xdr:row>
      <xdr:rowOff>76200</xdr:rowOff>
    </xdr:from>
    <xdr:to>
      <xdr:col>5</xdr:col>
      <xdr:colOff>0</xdr:colOff>
      <xdr:row>4</xdr:row>
      <xdr:rowOff>76200</xdr:rowOff>
    </xdr:to>
    <xdr:sp>
      <xdr:nvSpPr>
        <xdr:cNvPr id="2" name="Line 86"/>
        <xdr:cNvSpPr>
          <a:spLocks/>
        </xdr:cNvSpPr>
      </xdr:nvSpPr>
      <xdr:spPr>
        <a:xfrm>
          <a:off x="1009650" y="723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76200</xdr:rowOff>
    </xdr:from>
    <xdr:to>
      <xdr:col>3</xdr:col>
      <xdr:colOff>0</xdr:colOff>
      <xdr:row>15</xdr:row>
      <xdr:rowOff>76200</xdr:rowOff>
    </xdr:to>
    <xdr:sp>
      <xdr:nvSpPr>
        <xdr:cNvPr id="3" name="Line 87"/>
        <xdr:cNvSpPr>
          <a:spLocks/>
        </xdr:cNvSpPr>
      </xdr:nvSpPr>
      <xdr:spPr>
        <a:xfrm flipV="1">
          <a:off x="762000" y="723900"/>
          <a:ext cx="24765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14</xdr:row>
      <xdr:rowOff>0</xdr:rowOff>
    </xdr:from>
    <xdr:ext cx="152400" cy="152400"/>
    <xdr:sp>
      <xdr:nvSpPr>
        <xdr:cNvPr id="4" name="Rectangle 88"/>
        <xdr:cNvSpPr>
          <a:spLocks/>
        </xdr:cNvSpPr>
      </xdr:nvSpPr>
      <xdr:spPr>
        <a:xfrm>
          <a:off x="2228850" y="22669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14</xdr:row>
      <xdr:rowOff>76200</xdr:rowOff>
    </xdr:from>
    <xdr:to>
      <xdr:col>5</xdr:col>
      <xdr:colOff>0</xdr:colOff>
      <xdr:row>14</xdr:row>
      <xdr:rowOff>76200</xdr:rowOff>
    </xdr:to>
    <xdr:sp>
      <xdr:nvSpPr>
        <xdr:cNvPr id="5" name="Line 89"/>
        <xdr:cNvSpPr>
          <a:spLocks/>
        </xdr:cNvSpPr>
      </xdr:nvSpPr>
      <xdr:spPr>
        <a:xfrm>
          <a:off x="100965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76200</xdr:rowOff>
    </xdr:from>
    <xdr:to>
      <xdr:col>3</xdr:col>
      <xdr:colOff>0</xdr:colOff>
      <xdr:row>15</xdr:row>
      <xdr:rowOff>76200</xdr:rowOff>
    </xdr:to>
    <xdr:sp>
      <xdr:nvSpPr>
        <xdr:cNvPr id="6" name="Line 90"/>
        <xdr:cNvSpPr>
          <a:spLocks/>
        </xdr:cNvSpPr>
      </xdr:nvSpPr>
      <xdr:spPr>
        <a:xfrm flipV="1">
          <a:off x="762000" y="2343150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22</xdr:row>
      <xdr:rowOff>0</xdr:rowOff>
    </xdr:from>
    <xdr:ext cx="0" cy="152400"/>
    <xdr:sp>
      <xdr:nvSpPr>
        <xdr:cNvPr id="7" name="Line 91"/>
        <xdr:cNvSpPr>
          <a:spLocks/>
        </xdr:cNvSpPr>
      </xdr:nvSpPr>
      <xdr:spPr>
        <a:xfrm>
          <a:off x="2228850" y="3562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22</xdr:row>
      <xdr:rowOff>76200</xdr:rowOff>
    </xdr:from>
    <xdr:to>
      <xdr:col>9</xdr:col>
      <xdr:colOff>0</xdr:colOff>
      <xdr:row>22</xdr:row>
      <xdr:rowOff>76200</xdr:rowOff>
    </xdr:to>
    <xdr:sp>
      <xdr:nvSpPr>
        <xdr:cNvPr id="8" name="Line 92"/>
        <xdr:cNvSpPr>
          <a:spLocks/>
        </xdr:cNvSpPr>
      </xdr:nvSpPr>
      <xdr:spPr>
        <a:xfrm>
          <a:off x="2381250" y="3638550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5</xdr:col>
      <xdr:colOff>0</xdr:colOff>
      <xdr:row>22</xdr:row>
      <xdr:rowOff>76200</xdr:rowOff>
    </xdr:to>
    <xdr:sp>
      <xdr:nvSpPr>
        <xdr:cNvPr id="9" name="Line 93"/>
        <xdr:cNvSpPr>
          <a:spLocks/>
        </xdr:cNvSpPr>
      </xdr:nvSpPr>
      <xdr:spPr>
        <a:xfrm>
          <a:off x="1009650" y="3638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3</xdr:col>
      <xdr:colOff>0</xdr:colOff>
      <xdr:row>22</xdr:row>
      <xdr:rowOff>76200</xdr:rowOff>
    </xdr:to>
    <xdr:sp>
      <xdr:nvSpPr>
        <xdr:cNvPr id="10" name="Line 94"/>
        <xdr:cNvSpPr>
          <a:spLocks/>
        </xdr:cNvSpPr>
      </xdr:nvSpPr>
      <xdr:spPr>
        <a:xfrm>
          <a:off x="762000" y="2505075"/>
          <a:ext cx="2476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27</xdr:row>
      <xdr:rowOff>0</xdr:rowOff>
    </xdr:from>
    <xdr:ext cx="0" cy="152400"/>
    <xdr:sp>
      <xdr:nvSpPr>
        <xdr:cNvPr id="11" name="Line 95"/>
        <xdr:cNvSpPr>
          <a:spLocks/>
        </xdr:cNvSpPr>
      </xdr:nvSpPr>
      <xdr:spPr>
        <a:xfrm>
          <a:off x="2228850" y="43719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27</xdr:row>
      <xdr:rowOff>76200</xdr:rowOff>
    </xdr:from>
    <xdr:to>
      <xdr:col>9</xdr:col>
      <xdr:colOff>0</xdr:colOff>
      <xdr:row>27</xdr:row>
      <xdr:rowOff>76200</xdr:rowOff>
    </xdr:to>
    <xdr:sp>
      <xdr:nvSpPr>
        <xdr:cNvPr id="12" name="Line 96"/>
        <xdr:cNvSpPr>
          <a:spLocks/>
        </xdr:cNvSpPr>
      </xdr:nvSpPr>
      <xdr:spPr>
        <a:xfrm>
          <a:off x="2381250" y="4448175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76200</xdr:rowOff>
    </xdr:from>
    <xdr:to>
      <xdr:col>5</xdr:col>
      <xdr:colOff>0</xdr:colOff>
      <xdr:row>27</xdr:row>
      <xdr:rowOff>76200</xdr:rowOff>
    </xdr:to>
    <xdr:sp>
      <xdr:nvSpPr>
        <xdr:cNvPr id="13" name="Line 97"/>
        <xdr:cNvSpPr>
          <a:spLocks/>
        </xdr:cNvSpPr>
      </xdr:nvSpPr>
      <xdr:spPr>
        <a:xfrm>
          <a:off x="1009650" y="4448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3</xdr:col>
      <xdr:colOff>0</xdr:colOff>
      <xdr:row>27</xdr:row>
      <xdr:rowOff>76200</xdr:rowOff>
    </xdr:to>
    <xdr:sp>
      <xdr:nvSpPr>
        <xdr:cNvPr id="14" name="Line 98"/>
        <xdr:cNvSpPr>
          <a:spLocks/>
        </xdr:cNvSpPr>
      </xdr:nvSpPr>
      <xdr:spPr>
        <a:xfrm>
          <a:off x="762000" y="2505075"/>
          <a:ext cx="2476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52400"/>
    <xdr:sp>
      <xdr:nvSpPr>
        <xdr:cNvPr id="15" name="Line 99"/>
        <xdr:cNvSpPr>
          <a:spLocks/>
        </xdr:cNvSpPr>
      </xdr:nvSpPr>
      <xdr:spPr>
        <a:xfrm>
          <a:off x="3848100" y="323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</xdr:row>
      <xdr:rowOff>76200</xdr:rowOff>
    </xdr:from>
    <xdr:to>
      <xdr:col>9</xdr:col>
      <xdr:colOff>0</xdr:colOff>
      <xdr:row>2</xdr:row>
      <xdr:rowOff>76200</xdr:rowOff>
    </xdr:to>
    <xdr:sp>
      <xdr:nvSpPr>
        <xdr:cNvPr id="16" name="Line 100"/>
        <xdr:cNvSpPr>
          <a:spLocks/>
        </xdr:cNvSpPr>
      </xdr:nvSpPr>
      <xdr:spPr>
        <a:xfrm>
          <a:off x="2628900" y="400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7</xdr:col>
      <xdr:colOff>0</xdr:colOff>
      <xdr:row>4</xdr:row>
      <xdr:rowOff>76200</xdr:rowOff>
    </xdr:to>
    <xdr:sp>
      <xdr:nvSpPr>
        <xdr:cNvPr id="17" name="Line 101"/>
        <xdr:cNvSpPr>
          <a:spLocks/>
        </xdr:cNvSpPr>
      </xdr:nvSpPr>
      <xdr:spPr>
        <a:xfrm flipV="1">
          <a:off x="2381250" y="400050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0" cy="152400"/>
    <xdr:sp>
      <xdr:nvSpPr>
        <xdr:cNvPr id="18" name="Line 102"/>
        <xdr:cNvSpPr>
          <a:spLocks/>
        </xdr:cNvSpPr>
      </xdr:nvSpPr>
      <xdr:spPr>
        <a:xfrm>
          <a:off x="3848100" y="1133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7</xdr:row>
      <xdr:rowOff>76200</xdr:rowOff>
    </xdr:from>
    <xdr:to>
      <xdr:col>9</xdr:col>
      <xdr:colOff>0</xdr:colOff>
      <xdr:row>7</xdr:row>
      <xdr:rowOff>76200</xdr:rowOff>
    </xdr:to>
    <xdr:sp>
      <xdr:nvSpPr>
        <xdr:cNvPr id="19" name="Line 103"/>
        <xdr:cNvSpPr>
          <a:spLocks/>
        </xdr:cNvSpPr>
      </xdr:nvSpPr>
      <xdr:spPr>
        <a:xfrm>
          <a:off x="2628900" y="1209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76200</xdr:rowOff>
    </xdr:from>
    <xdr:to>
      <xdr:col>7</xdr:col>
      <xdr:colOff>0</xdr:colOff>
      <xdr:row>7</xdr:row>
      <xdr:rowOff>76200</xdr:rowOff>
    </xdr:to>
    <xdr:sp>
      <xdr:nvSpPr>
        <xdr:cNvPr id="20" name="Line 104"/>
        <xdr:cNvSpPr>
          <a:spLocks/>
        </xdr:cNvSpPr>
      </xdr:nvSpPr>
      <xdr:spPr>
        <a:xfrm>
          <a:off x="2381250" y="723900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12</xdr:row>
      <xdr:rowOff>0</xdr:rowOff>
    </xdr:from>
    <xdr:ext cx="0" cy="152400"/>
    <xdr:sp>
      <xdr:nvSpPr>
        <xdr:cNvPr id="21" name="Line 105"/>
        <xdr:cNvSpPr>
          <a:spLocks/>
        </xdr:cNvSpPr>
      </xdr:nvSpPr>
      <xdr:spPr>
        <a:xfrm>
          <a:off x="3848100" y="1943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12</xdr:row>
      <xdr:rowOff>76200</xdr:rowOff>
    </xdr:from>
    <xdr:to>
      <xdr:col>9</xdr:col>
      <xdr:colOff>0</xdr:colOff>
      <xdr:row>12</xdr:row>
      <xdr:rowOff>76200</xdr:rowOff>
    </xdr:to>
    <xdr:sp>
      <xdr:nvSpPr>
        <xdr:cNvPr id="22" name="Line 106"/>
        <xdr:cNvSpPr>
          <a:spLocks/>
        </xdr:cNvSpPr>
      </xdr:nvSpPr>
      <xdr:spPr>
        <a:xfrm>
          <a:off x="2628900" y="2019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7</xdr:col>
      <xdr:colOff>0</xdr:colOff>
      <xdr:row>14</xdr:row>
      <xdr:rowOff>76200</xdr:rowOff>
    </xdr:to>
    <xdr:sp>
      <xdr:nvSpPr>
        <xdr:cNvPr id="23" name="Line 107"/>
        <xdr:cNvSpPr>
          <a:spLocks/>
        </xdr:cNvSpPr>
      </xdr:nvSpPr>
      <xdr:spPr>
        <a:xfrm flipV="1">
          <a:off x="2381250" y="2019300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0" cy="152400"/>
    <xdr:sp>
      <xdr:nvSpPr>
        <xdr:cNvPr id="24" name="Line 108"/>
        <xdr:cNvSpPr>
          <a:spLocks/>
        </xdr:cNvSpPr>
      </xdr:nvSpPr>
      <xdr:spPr>
        <a:xfrm>
          <a:off x="3848100" y="27527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17</xdr:row>
      <xdr:rowOff>76200</xdr:rowOff>
    </xdr:from>
    <xdr:to>
      <xdr:col>9</xdr:col>
      <xdr:colOff>0</xdr:colOff>
      <xdr:row>17</xdr:row>
      <xdr:rowOff>76200</xdr:rowOff>
    </xdr:to>
    <xdr:sp>
      <xdr:nvSpPr>
        <xdr:cNvPr id="25" name="Line 109"/>
        <xdr:cNvSpPr>
          <a:spLocks/>
        </xdr:cNvSpPr>
      </xdr:nvSpPr>
      <xdr:spPr>
        <a:xfrm>
          <a:off x="2628900" y="2828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7</xdr:col>
      <xdr:colOff>0</xdr:colOff>
      <xdr:row>17</xdr:row>
      <xdr:rowOff>76200</xdr:rowOff>
    </xdr:to>
    <xdr:sp>
      <xdr:nvSpPr>
        <xdr:cNvPr id="26" name="Line 110"/>
        <xdr:cNvSpPr>
          <a:spLocks/>
        </xdr:cNvSpPr>
      </xdr:nvSpPr>
      <xdr:spPr>
        <a:xfrm>
          <a:off x="2381250" y="2343150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15</xdr:row>
      <xdr:rowOff>0</xdr:rowOff>
    </xdr:from>
    <xdr:ext cx="152400" cy="152400"/>
    <xdr:sp>
      <xdr:nvSpPr>
        <xdr:cNvPr id="27" name="Rectangle 111"/>
        <xdr:cNvSpPr>
          <a:spLocks/>
        </xdr:cNvSpPr>
      </xdr:nvSpPr>
      <xdr:spPr>
        <a:xfrm>
          <a:off x="609600" y="242887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15</xdr:row>
      <xdr:rowOff>76200</xdr:rowOff>
    </xdr:from>
    <xdr:to>
      <xdr:col>1</xdr:col>
      <xdr:colOff>0</xdr:colOff>
      <xdr:row>15</xdr:row>
      <xdr:rowOff>76200</xdr:rowOff>
    </xdr:to>
    <xdr:sp>
      <xdr:nvSpPr>
        <xdr:cNvPr id="28" name="Line 112"/>
        <xdr:cNvSpPr>
          <a:spLocks/>
        </xdr:cNvSpPr>
      </xdr:nvSpPr>
      <xdr:spPr>
        <a:xfrm>
          <a:off x="0" y="2505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152400" cy="152400"/>
    <xdr:sp>
      <xdr:nvSpPr>
        <xdr:cNvPr id="1" name="Oval 390"/>
        <xdr:cNvSpPr>
          <a:spLocks/>
        </xdr:cNvSpPr>
      </xdr:nvSpPr>
      <xdr:spPr>
        <a:xfrm>
          <a:off x="2228850" y="30765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" name="Line 391"/>
        <xdr:cNvSpPr>
          <a:spLocks/>
        </xdr:cNvSpPr>
      </xdr:nvSpPr>
      <xdr:spPr>
        <a:xfrm>
          <a:off x="1009650" y="3076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28</xdr:row>
      <xdr:rowOff>0</xdr:rowOff>
    </xdr:to>
    <xdr:sp>
      <xdr:nvSpPr>
        <xdr:cNvPr id="3" name="Line 392"/>
        <xdr:cNvSpPr>
          <a:spLocks/>
        </xdr:cNvSpPr>
      </xdr:nvSpPr>
      <xdr:spPr>
        <a:xfrm flipV="1">
          <a:off x="762000" y="3076575"/>
          <a:ext cx="24765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40</xdr:row>
      <xdr:rowOff>0</xdr:rowOff>
    </xdr:from>
    <xdr:ext cx="152400" cy="152400"/>
    <xdr:sp>
      <xdr:nvSpPr>
        <xdr:cNvPr id="4" name="Rectangle 393"/>
        <xdr:cNvSpPr>
          <a:spLocks/>
        </xdr:cNvSpPr>
      </xdr:nvSpPr>
      <xdr:spPr>
        <a:xfrm>
          <a:off x="2228850" y="844867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5" name="Line 394"/>
        <xdr:cNvSpPr>
          <a:spLocks/>
        </xdr:cNvSpPr>
      </xdr:nvSpPr>
      <xdr:spPr>
        <a:xfrm>
          <a:off x="1009650" y="8448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40</xdr:row>
      <xdr:rowOff>0</xdr:rowOff>
    </xdr:to>
    <xdr:sp>
      <xdr:nvSpPr>
        <xdr:cNvPr id="6" name="Line 395"/>
        <xdr:cNvSpPr>
          <a:spLocks/>
        </xdr:cNvSpPr>
      </xdr:nvSpPr>
      <xdr:spPr>
        <a:xfrm>
          <a:off x="762000" y="5791200"/>
          <a:ext cx="24765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8</xdr:row>
      <xdr:rowOff>0</xdr:rowOff>
    </xdr:from>
    <xdr:ext cx="152400" cy="152400"/>
    <xdr:sp>
      <xdr:nvSpPr>
        <xdr:cNvPr id="7" name="Rectangle 396"/>
        <xdr:cNvSpPr>
          <a:spLocks/>
        </xdr:cNvSpPr>
      </xdr:nvSpPr>
      <xdr:spPr>
        <a:xfrm>
          <a:off x="3848100" y="128587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8" name="Line 397"/>
        <xdr:cNvSpPr>
          <a:spLocks/>
        </xdr:cNvSpPr>
      </xdr:nvSpPr>
      <xdr:spPr>
        <a:xfrm>
          <a:off x="2628900" y="1285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16</xdr:row>
      <xdr:rowOff>0</xdr:rowOff>
    </xdr:to>
    <xdr:sp>
      <xdr:nvSpPr>
        <xdr:cNvPr id="9" name="Line 398"/>
        <xdr:cNvSpPr>
          <a:spLocks/>
        </xdr:cNvSpPr>
      </xdr:nvSpPr>
      <xdr:spPr>
        <a:xfrm flipV="1">
          <a:off x="2381250" y="1285875"/>
          <a:ext cx="2476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24</xdr:row>
      <xdr:rowOff>0</xdr:rowOff>
    </xdr:from>
    <xdr:ext cx="152400" cy="152400"/>
    <xdr:sp>
      <xdr:nvSpPr>
        <xdr:cNvPr id="10" name="Rectangle 399"/>
        <xdr:cNvSpPr>
          <a:spLocks/>
        </xdr:cNvSpPr>
      </xdr:nvSpPr>
      <xdr:spPr>
        <a:xfrm>
          <a:off x="3848100" y="486727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" name="Line 400"/>
        <xdr:cNvSpPr>
          <a:spLocks/>
        </xdr:cNvSpPr>
      </xdr:nvSpPr>
      <xdr:spPr>
        <a:xfrm>
          <a:off x="2628900" y="4867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24</xdr:row>
      <xdr:rowOff>0</xdr:rowOff>
    </xdr:to>
    <xdr:sp>
      <xdr:nvSpPr>
        <xdr:cNvPr id="12" name="Line 401"/>
        <xdr:cNvSpPr>
          <a:spLocks/>
        </xdr:cNvSpPr>
      </xdr:nvSpPr>
      <xdr:spPr>
        <a:xfrm>
          <a:off x="2381250" y="3076575"/>
          <a:ext cx="2476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36</xdr:row>
      <xdr:rowOff>0</xdr:rowOff>
    </xdr:from>
    <xdr:ext cx="152400" cy="152400"/>
    <xdr:sp>
      <xdr:nvSpPr>
        <xdr:cNvPr id="13" name="Oval 402"/>
        <xdr:cNvSpPr>
          <a:spLocks/>
        </xdr:cNvSpPr>
      </xdr:nvSpPr>
      <xdr:spPr>
        <a:xfrm>
          <a:off x="3848100" y="75533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14" name="Line 403"/>
        <xdr:cNvSpPr>
          <a:spLocks/>
        </xdr:cNvSpPr>
      </xdr:nvSpPr>
      <xdr:spPr>
        <a:xfrm>
          <a:off x="2628900" y="75533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40</xdr:row>
      <xdr:rowOff>0</xdr:rowOff>
    </xdr:to>
    <xdr:sp>
      <xdr:nvSpPr>
        <xdr:cNvPr id="15" name="Line 404"/>
        <xdr:cNvSpPr>
          <a:spLocks/>
        </xdr:cNvSpPr>
      </xdr:nvSpPr>
      <xdr:spPr>
        <a:xfrm flipV="1">
          <a:off x="2381250" y="7553325"/>
          <a:ext cx="2476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44</xdr:row>
      <xdr:rowOff>0</xdr:rowOff>
    </xdr:from>
    <xdr:ext cx="152400" cy="152400"/>
    <xdr:sp>
      <xdr:nvSpPr>
        <xdr:cNvPr id="16" name="Oval 405"/>
        <xdr:cNvSpPr>
          <a:spLocks/>
        </xdr:cNvSpPr>
      </xdr:nvSpPr>
      <xdr:spPr>
        <a:xfrm>
          <a:off x="3848100" y="92678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7" name="Line 406"/>
        <xdr:cNvSpPr>
          <a:spLocks/>
        </xdr:cNvSpPr>
      </xdr:nvSpPr>
      <xdr:spPr>
        <a:xfrm>
          <a:off x="2628900" y="9267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7</xdr:col>
      <xdr:colOff>0</xdr:colOff>
      <xdr:row>44</xdr:row>
      <xdr:rowOff>0</xdr:rowOff>
    </xdr:to>
    <xdr:sp>
      <xdr:nvSpPr>
        <xdr:cNvPr id="18" name="Line 407"/>
        <xdr:cNvSpPr>
          <a:spLocks/>
        </xdr:cNvSpPr>
      </xdr:nvSpPr>
      <xdr:spPr>
        <a:xfrm>
          <a:off x="2381250" y="8448675"/>
          <a:ext cx="2476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34</xdr:row>
      <xdr:rowOff>0</xdr:rowOff>
    </xdr:from>
    <xdr:ext cx="0" cy="152400"/>
    <xdr:sp>
      <xdr:nvSpPr>
        <xdr:cNvPr id="19" name="Line 408"/>
        <xdr:cNvSpPr>
          <a:spLocks/>
        </xdr:cNvSpPr>
      </xdr:nvSpPr>
      <xdr:spPr>
        <a:xfrm>
          <a:off x="5467350" y="7134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34</xdr:row>
      <xdr:rowOff>76200</xdr:rowOff>
    </xdr:from>
    <xdr:to>
      <xdr:col>17</xdr:col>
      <xdr:colOff>0</xdr:colOff>
      <xdr:row>34</xdr:row>
      <xdr:rowOff>76200</xdr:rowOff>
    </xdr:to>
    <xdr:sp>
      <xdr:nvSpPr>
        <xdr:cNvPr id="20" name="Line 409"/>
        <xdr:cNvSpPr>
          <a:spLocks/>
        </xdr:cNvSpPr>
      </xdr:nvSpPr>
      <xdr:spPr>
        <a:xfrm>
          <a:off x="5619750" y="7210425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76200</xdr:rowOff>
    </xdr:from>
    <xdr:to>
      <xdr:col>13</xdr:col>
      <xdr:colOff>0</xdr:colOff>
      <xdr:row>34</xdr:row>
      <xdr:rowOff>76200</xdr:rowOff>
    </xdr:to>
    <xdr:sp>
      <xdr:nvSpPr>
        <xdr:cNvPr id="21" name="Line 410"/>
        <xdr:cNvSpPr>
          <a:spLocks/>
        </xdr:cNvSpPr>
      </xdr:nvSpPr>
      <xdr:spPr>
        <a:xfrm>
          <a:off x="4248150" y="7210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76200</xdr:rowOff>
    </xdr:from>
    <xdr:to>
      <xdr:col>11</xdr:col>
      <xdr:colOff>0</xdr:colOff>
      <xdr:row>36</xdr:row>
      <xdr:rowOff>0</xdr:rowOff>
    </xdr:to>
    <xdr:sp>
      <xdr:nvSpPr>
        <xdr:cNvPr id="22" name="Line 411"/>
        <xdr:cNvSpPr>
          <a:spLocks/>
        </xdr:cNvSpPr>
      </xdr:nvSpPr>
      <xdr:spPr>
        <a:xfrm flipV="1">
          <a:off x="4000500" y="7210425"/>
          <a:ext cx="247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38</xdr:row>
      <xdr:rowOff>0</xdr:rowOff>
    </xdr:from>
    <xdr:ext cx="0" cy="152400"/>
    <xdr:sp>
      <xdr:nvSpPr>
        <xdr:cNvPr id="23" name="Line 412"/>
        <xdr:cNvSpPr>
          <a:spLocks/>
        </xdr:cNvSpPr>
      </xdr:nvSpPr>
      <xdr:spPr>
        <a:xfrm>
          <a:off x="5467350" y="8001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38</xdr:row>
      <xdr:rowOff>76200</xdr:rowOff>
    </xdr:from>
    <xdr:to>
      <xdr:col>17</xdr:col>
      <xdr:colOff>0</xdr:colOff>
      <xdr:row>38</xdr:row>
      <xdr:rowOff>76200</xdr:rowOff>
    </xdr:to>
    <xdr:sp>
      <xdr:nvSpPr>
        <xdr:cNvPr id="24" name="Line 413"/>
        <xdr:cNvSpPr>
          <a:spLocks/>
        </xdr:cNvSpPr>
      </xdr:nvSpPr>
      <xdr:spPr>
        <a:xfrm>
          <a:off x="5619750" y="8077200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76200</xdr:rowOff>
    </xdr:from>
    <xdr:to>
      <xdr:col>13</xdr:col>
      <xdr:colOff>0</xdr:colOff>
      <xdr:row>38</xdr:row>
      <xdr:rowOff>76200</xdr:rowOff>
    </xdr:to>
    <xdr:sp>
      <xdr:nvSpPr>
        <xdr:cNvPr id="25" name="Line 414"/>
        <xdr:cNvSpPr>
          <a:spLocks/>
        </xdr:cNvSpPr>
      </xdr:nvSpPr>
      <xdr:spPr>
        <a:xfrm>
          <a:off x="4248150" y="8077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0</xdr:colOff>
      <xdr:row>38</xdr:row>
      <xdr:rowOff>76200</xdr:rowOff>
    </xdr:to>
    <xdr:sp>
      <xdr:nvSpPr>
        <xdr:cNvPr id="26" name="Line 415"/>
        <xdr:cNvSpPr>
          <a:spLocks/>
        </xdr:cNvSpPr>
      </xdr:nvSpPr>
      <xdr:spPr>
        <a:xfrm>
          <a:off x="4000500" y="7553325"/>
          <a:ext cx="2476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42</xdr:row>
      <xdr:rowOff>0</xdr:rowOff>
    </xdr:from>
    <xdr:ext cx="0" cy="152400"/>
    <xdr:sp>
      <xdr:nvSpPr>
        <xdr:cNvPr id="27" name="Line 416"/>
        <xdr:cNvSpPr>
          <a:spLocks/>
        </xdr:cNvSpPr>
      </xdr:nvSpPr>
      <xdr:spPr>
        <a:xfrm>
          <a:off x="5467350" y="88487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42</xdr:row>
      <xdr:rowOff>76200</xdr:rowOff>
    </xdr:from>
    <xdr:to>
      <xdr:col>17</xdr:col>
      <xdr:colOff>0</xdr:colOff>
      <xdr:row>42</xdr:row>
      <xdr:rowOff>76200</xdr:rowOff>
    </xdr:to>
    <xdr:sp>
      <xdr:nvSpPr>
        <xdr:cNvPr id="28" name="Line 417"/>
        <xdr:cNvSpPr>
          <a:spLocks/>
        </xdr:cNvSpPr>
      </xdr:nvSpPr>
      <xdr:spPr>
        <a:xfrm>
          <a:off x="5619750" y="8924925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76200</xdr:rowOff>
    </xdr:from>
    <xdr:to>
      <xdr:col>13</xdr:col>
      <xdr:colOff>0</xdr:colOff>
      <xdr:row>42</xdr:row>
      <xdr:rowOff>76200</xdr:rowOff>
    </xdr:to>
    <xdr:sp>
      <xdr:nvSpPr>
        <xdr:cNvPr id="29" name="Line 418"/>
        <xdr:cNvSpPr>
          <a:spLocks/>
        </xdr:cNvSpPr>
      </xdr:nvSpPr>
      <xdr:spPr>
        <a:xfrm>
          <a:off x="4248150" y="8924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76200</xdr:rowOff>
    </xdr:from>
    <xdr:to>
      <xdr:col>11</xdr:col>
      <xdr:colOff>0</xdr:colOff>
      <xdr:row>44</xdr:row>
      <xdr:rowOff>0</xdr:rowOff>
    </xdr:to>
    <xdr:sp>
      <xdr:nvSpPr>
        <xdr:cNvPr id="30" name="Line 419"/>
        <xdr:cNvSpPr>
          <a:spLocks/>
        </xdr:cNvSpPr>
      </xdr:nvSpPr>
      <xdr:spPr>
        <a:xfrm flipV="1">
          <a:off x="4000500" y="8924925"/>
          <a:ext cx="247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46</xdr:row>
      <xdr:rowOff>0</xdr:rowOff>
    </xdr:from>
    <xdr:ext cx="0" cy="152400"/>
    <xdr:sp>
      <xdr:nvSpPr>
        <xdr:cNvPr id="31" name="Line 420"/>
        <xdr:cNvSpPr>
          <a:spLocks/>
        </xdr:cNvSpPr>
      </xdr:nvSpPr>
      <xdr:spPr>
        <a:xfrm>
          <a:off x="5467350" y="9686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46</xdr:row>
      <xdr:rowOff>76200</xdr:rowOff>
    </xdr:from>
    <xdr:to>
      <xdr:col>17</xdr:col>
      <xdr:colOff>0</xdr:colOff>
      <xdr:row>46</xdr:row>
      <xdr:rowOff>76200</xdr:rowOff>
    </xdr:to>
    <xdr:sp>
      <xdr:nvSpPr>
        <xdr:cNvPr id="32" name="Line 421"/>
        <xdr:cNvSpPr>
          <a:spLocks/>
        </xdr:cNvSpPr>
      </xdr:nvSpPr>
      <xdr:spPr>
        <a:xfrm>
          <a:off x="5619750" y="9763125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76200</xdr:rowOff>
    </xdr:from>
    <xdr:to>
      <xdr:col>13</xdr:col>
      <xdr:colOff>0</xdr:colOff>
      <xdr:row>46</xdr:row>
      <xdr:rowOff>76200</xdr:rowOff>
    </xdr:to>
    <xdr:sp>
      <xdr:nvSpPr>
        <xdr:cNvPr id="33" name="Line 422"/>
        <xdr:cNvSpPr>
          <a:spLocks/>
        </xdr:cNvSpPr>
      </xdr:nvSpPr>
      <xdr:spPr>
        <a:xfrm>
          <a:off x="4248150" y="9763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76200</xdr:rowOff>
    </xdr:to>
    <xdr:sp>
      <xdr:nvSpPr>
        <xdr:cNvPr id="34" name="Line 423"/>
        <xdr:cNvSpPr>
          <a:spLocks/>
        </xdr:cNvSpPr>
      </xdr:nvSpPr>
      <xdr:spPr>
        <a:xfrm>
          <a:off x="4000500" y="9267825"/>
          <a:ext cx="247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</xdr:row>
      <xdr:rowOff>0</xdr:rowOff>
    </xdr:from>
    <xdr:ext cx="152400" cy="152400"/>
    <xdr:sp>
      <xdr:nvSpPr>
        <xdr:cNvPr id="35" name="Oval 424"/>
        <xdr:cNvSpPr>
          <a:spLocks/>
        </xdr:cNvSpPr>
      </xdr:nvSpPr>
      <xdr:spPr>
        <a:xfrm>
          <a:off x="5467350" y="7239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6" name="Line 425"/>
        <xdr:cNvSpPr>
          <a:spLocks/>
        </xdr:cNvSpPr>
      </xdr:nvSpPr>
      <xdr:spPr>
        <a:xfrm>
          <a:off x="4248150" y="723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8</xdr:row>
      <xdr:rowOff>0</xdr:rowOff>
    </xdr:to>
    <xdr:sp>
      <xdr:nvSpPr>
        <xdr:cNvPr id="37" name="Line 426"/>
        <xdr:cNvSpPr>
          <a:spLocks/>
        </xdr:cNvSpPr>
      </xdr:nvSpPr>
      <xdr:spPr>
        <a:xfrm flipV="1">
          <a:off x="4000500" y="723900"/>
          <a:ext cx="2476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12</xdr:row>
      <xdr:rowOff>0</xdr:rowOff>
    </xdr:from>
    <xdr:ext cx="152400" cy="152400"/>
    <xdr:sp>
      <xdr:nvSpPr>
        <xdr:cNvPr id="38" name="Oval 427"/>
        <xdr:cNvSpPr>
          <a:spLocks/>
        </xdr:cNvSpPr>
      </xdr:nvSpPr>
      <xdr:spPr>
        <a:xfrm>
          <a:off x="5467350" y="22098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9" name="Line 428"/>
        <xdr:cNvSpPr>
          <a:spLocks/>
        </xdr:cNvSpPr>
      </xdr:nvSpPr>
      <xdr:spPr>
        <a:xfrm>
          <a:off x="4248150" y="2209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12</xdr:row>
      <xdr:rowOff>0</xdr:rowOff>
    </xdr:to>
    <xdr:sp>
      <xdr:nvSpPr>
        <xdr:cNvPr id="40" name="Line 429"/>
        <xdr:cNvSpPr>
          <a:spLocks/>
        </xdr:cNvSpPr>
      </xdr:nvSpPr>
      <xdr:spPr>
        <a:xfrm>
          <a:off x="4000500" y="1285875"/>
          <a:ext cx="2476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2</xdr:row>
      <xdr:rowOff>0</xdr:rowOff>
    </xdr:from>
    <xdr:ext cx="0" cy="152400"/>
    <xdr:sp>
      <xdr:nvSpPr>
        <xdr:cNvPr id="41" name="Line 430"/>
        <xdr:cNvSpPr>
          <a:spLocks/>
        </xdr:cNvSpPr>
      </xdr:nvSpPr>
      <xdr:spPr>
        <a:xfrm>
          <a:off x="7086600" y="314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</xdr:row>
      <xdr:rowOff>76200</xdr:rowOff>
    </xdr:from>
    <xdr:to>
      <xdr:col>17</xdr:col>
      <xdr:colOff>0</xdr:colOff>
      <xdr:row>2</xdr:row>
      <xdr:rowOff>76200</xdr:rowOff>
    </xdr:to>
    <xdr:sp>
      <xdr:nvSpPr>
        <xdr:cNvPr id="42" name="Line 431"/>
        <xdr:cNvSpPr>
          <a:spLocks/>
        </xdr:cNvSpPr>
      </xdr:nvSpPr>
      <xdr:spPr>
        <a:xfrm>
          <a:off x="5867400" y="390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76200</xdr:rowOff>
    </xdr:from>
    <xdr:to>
      <xdr:col>15</xdr:col>
      <xdr:colOff>0</xdr:colOff>
      <xdr:row>4</xdr:row>
      <xdr:rowOff>0</xdr:rowOff>
    </xdr:to>
    <xdr:sp>
      <xdr:nvSpPr>
        <xdr:cNvPr id="43" name="Line 432"/>
        <xdr:cNvSpPr>
          <a:spLocks/>
        </xdr:cNvSpPr>
      </xdr:nvSpPr>
      <xdr:spPr>
        <a:xfrm flipV="1">
          <a:off x="5619750" y="39052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6</xdr:row>
      <xdr:rowOff>0</xdr:rowOff>
    </xdr:from>
    <xdr:ext cx="0" cy="152400"/>
    <xdr:sp>
      <xdr:nvSpPr>
        <xdr:cNvPr id="44" name="Line 433"/>
        <xdr:cNvSpPr>
          <a:spLocks/>
        </xdr:cNvSpPr>
      </xdr:nvSpPr>
      <xdr:spPr>
        <a:xfrm>
          <a:off x="7086600" y="923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6</xdr:row>
      <xdr:rowOff>76200</xdr:rowOff>
    </xdr:from>
    <xdr:to>
      <xdr:col>17</xdr:col>
      <xdr:colOff>0</xdr:colOff>
      <xdr:row>6</xdr:row>
      <xdr:rowOff>76200</xdr:rowOff>
    </xdr:to>
    <xdr:sp>
      <xdr:nvSpPr>
        <xdr:cNvPr id="45" name="Line 434"/>
        <xdr:cNvSpPr>
          <a:spLocks/>
        </xdr:cNvSpPr>
      </xdr:nvSpPr>
      <xdr:spPr>
        <a:xfrm>
          <a:off x="5867400" y="1000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6</xdr:row>
      <xdr:rowOff>76200</xdr:rowOff>
    </xdr:to>
    <xdr:sp>
      <xdr:nvSpPr>
        <xdr:cNvPr id="46" name="Line 435"/>
        <xdr:cNvSpPr>
          <a:spLocks/>
        </xdr:cNvSpPr>
      </xdr:nvSpPr>
      <xdr:spPr>
        <a:xfrm>
          <a:off x="5619750" y="723900"/>
          <a:ext cx="247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10</xdr:row>
      <xdr:rowOff>0</xdr:rowOff>
    </xdr:from>
    <xdr:ext cx="0" cy="152400"/>
    <xdr:sp>
      <xdr:nvSpPr>
        <xdr:cNvPr id="47" name="Line 436"/>
        <xdr:cNvSpPr>
          <a:spLocks/>
        </xdr:cNvSpPr>
      </xdr:nvSpPr>
      <xdr:spPr>
        <a:xfrm>
          <a:off x="7086600" y="1733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10</xdr:row>
      <xdr:rowOff>76200</xdr:rowOff>
    </xdr:from>
    <xdr:to>
      <xdr:col>17</xdr:col>
      <xdr:colOff>0</xdr:colOff>
      <xdr:row>10</xdr:row>
      <xdr:rowOff>76200</xdr:rowOff>
    </xdr:to>
    <xdr:sp>
      <xdr:nvSpPr>
        <xdr:cNvPr id="48" name="Line 437"/>
        <xdr:cNvSpPr>
          <a:spLocks/>
        </xdr:cNvSpPr>
      </xdr:nvSpPr>
      <xdr:spPr>
        <a:xfrm>
          <a:off x="5867400" y="1809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76200</xdr:rowOff>
    </xdr:from>
    <xdr:to>
      <xdr:col>15</xdr:col>
      <xdr:colOff>0</xdr:colOff>
      <xdr:row>12</xdr:row>
      <xdr:rowOff>0</xdr:rowOff>
    </xdr:to>
    <xdr:sp>
      <xdr:nvSpPr>
        <xdr:cNvPr id="49" name="Line 438"/>
        <xdr:cNvSpPr>
          <a:spLocks/>
        </xdr:cNvSpPr>
      </xdr:nvSpPr>
      <xdr:spPr>
        <a:xfrm flipV="1">
          <a:off x="5619750" y="1809750"/>
          <a:ext cx="247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14</xdr:row>
      <xdr:rowOff>0</xdr:rowOff>
    </xdr:from>
    <xdr:ext cx="0" cy="152400"/>
    <xdr:sp>
      <xdr:nvSpPr>
        <xdr:cNvPr id="50" name="Line 439"/>
        <xdr:cNvSpPr>
          <a:spLocks/>
        </xdr:cNvSpPr>
      </xdr:nvSpPr>
      <xdr:spPr>
        <a:xfrm>
          <a:off x="7086600" y="2600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14</xdr:row>
      <xdr:rowOff>76200</xdr:rowOff>
    </xdr:from>
    <xdr:to>
      <xdr:col>17</xdr:col>
      <xdr:colOff>0</xdr:colOff>
      <xdr:row>14</xdr:row>
      <xdr:rowOff>76200</xdr:rowOff>
    </xdr:to>
    <xdr:sp>
      <xdr:nvSpPr>
        <xdr:cNvPr id="51" name="Line 440"/>
        <xdr:cNvSpPr>
          <a:spLocks/>
        </xdr:cNvSpPr>
      </xdr:nvSpPr>
      <xdr:spPr>
        <a:xfrm>
          <a:off x="5867400" y="2676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14</xdr:row>
      <xdr:rowOff>76200</xdr:rowOff>
    </xdr:to>
    <xdr:sp>
      <xdr:nvSpPr>
        <xdr:cNvPr id="52" name="Line 441"/>
        <xdr:cNvSpPr>
          <a:spLocks/>
        </xdr:cNvSpPr>
      </xdr:nvSpPr>
      <xdr:spPr>
        <a:xfrm>
          <a:off x="5619750" y="2209800"/>
          <a:ext cx="247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20</xdr:row>
      <xdr:rowOff>0</xdr:rowOff>
    </xdr:from>
    <xdr:ext cx="152400" cy="152400"/>
    <xdr:sp>
      <xdr:nvSpPr>
        <xdr:cNvPr id="53" name="Oval 442"/>
        <xdr:cNvSpPr>
          <a:spLocks/>
        </xdr:cNvSpPr>
      </xdr:nvSpPr>
      <xdr:spPr>
        <a:xfrm>
          <a:off x="5467350" y="39719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54" name="Line 443"/>
        <xdr:cNvSpPr>
          <a:spLocks/>
        </xdr:cNvSpPr>
      </xdr:nvSpPr>
      <xdr:spPr>
        <a:xfrm>
          <a:off x="4248150" y="397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24</xdr:row>
      <xdr:rowOff>0</xdr:rowOff>
    </xdr:to>
    <xdr:sp>
      <xdr:nvSpPr>
        <xdr:cNvPr id="55" name="Line 444"/>
        <xdr:cNvSpPr>
          <a:spLocks/>
        </xdr:cNvSpPr>
      </xdr:nvSpPr>
      <xdr:spPr>
        <a:xfrm flipV="1">
          <a:off x="4000500" y="3971925"/>
          <a:ext cx="2476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28</xdr:row>
      <xdr:rowOff>0</xdr:rowOff>
    </xdr:from>
    <xdr:ext cx="152400" cy="152400"/>
    <xdr:sp>
      <xdr:nvSpPr>
        <xdr:cNvPr id="56" name="Oval 445"/>
        <xdr:cNvSpPr>
          <a:spLocks/>
        </xdr:cNvSpPr>
      </xdr:nvSpPr>
      <xdr:spPr>
        <a:xfrm>
          <a:off x="5467350" y="57912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57" name="Line 446"/>
        <xdr:cNvSpPr>
          <a:spLocks/>
        </xdr:cNvSpPr>
      </xdr:nvSpPr>
      <xdr:spPr>
        <a:xfrm>
          <a:off x="4248150" y="5791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28</xdr:row>
      <xdr:rowOff>0</xdr:rowOff>
    </xdr:to>
    <xdr:sp>
      <xdr:nvSpPr>
        <xdr:cNvPr id="58" name="Line 447"/>
        <xdr:cNvSpPr>
          <a:spLocks/>
        </xdr:cNvSpPr>
      </xdr:nvSpPr>
      <xdr:spPr>
        <a:xfrm>
          <a:off x="4000500" y="4867275"/>
          <a:ext cx="2476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18</xdr:row>
      <xdr:rowOff>0</xdr:rowOff>
    </xdr:from>
    <xdr:ext cx="0" cy="152400"/>
    <xdr:sp>
      <xdr:nvSpPr>
        <xdr:cNvPr id="59" name="Line 448"/>
        <xdr:cNvSpPr>
          <a:spLocks/>
        </xdr:cNvSpPr>
      </xdr:nvSpPr>
      <xdr:spPr>
        <a:xfrm>
          <a:off x="7086600" y="3524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18</xdr:row>
      <xdr:rowOff>76200</xdr:rowOff>
    </xdr:from>
    <xdr:to>
      <xdr:col>17</xdr:col>
      <xdr:colOff>0</xdr:colOff>
      <xdr:row>18</xdr:row>
      <xdr:rowOff>76200</xdr:rowOff>
    </xdr:to>
    <xdr:sp>
      <xdr:nvSpPr>
        <xdr:cNvPr id="60" name="Line 449"/>
        <xdr:cNvSpPr>
          <a:spLocks/>
        </xdr:cNvSpPr>
      </xdr:nvSpPr>
      <xdr:spPr>
        <a:xfrm>
          <a:off x="5867400" y="3600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76200</xdr:rowOff>
    </xdr:from>
    <xdr:to>
      <xdr:col>15</xdr:col>
      <xdr:colOff>0</xdr:colOff>
      <xdr:row>20</xdr:row>
      <xdr:rowOff>0</xdr:rowOff>
    </xdr:to>
    <xdr:sp>
      <xdr:nvSpPr>
        <xdr:cNvPr id="61" name="Line 450"/>
        <xdr:cNvSpPr>
          <a:spLocks/>
        </xdr:cNvSpPr>
      </xdr:nvSpPr>
      <xdr:spPr>
        <a:xfrm flipV="1">
          <a:off x="5619750" y="3600450"/>
          <a:ext cx="247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22</xdr:row>
      <xdr:rowOff>0</xdr:rowOff>
    </xdr:from>
    <xdr:ext cx="0" cy="152400"/>
    <xdr:sp>
      <xdr:nvSpPr>
        <xdr:cNvPr id="62" name="Line 451"/>
        <xdr:cNvSpPr>
          <a:spLocks/>
        </xdr:cNvSpPr>
      </xdr:nvSpPr>
      <xdr:spPr>
        <a:xfrm>
          <a:off x="7086600" y="4448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22</xdr:row>
      <xdr:rowOff>76200</xdr:rowOff>
    </xdr:from>
    <xdr:to>
      <xdr:col>17</xdr:col>
      <xdr:colOff>0</xdr:colOff>
      <xdr:row>22</xdr:row>
      <xdr:rowOff>76200</xdr:rowOff>
    </xdr:to>
    <xdr:sp>
      <xdr:nvSpPr>
        <xdr:cNvPr id="63" name="Line 452"/>
        <xdr:cNvSpPr>
          <a:spLocks/>
        </xdr:cNvSpPr>
      </xdr:nvSpPr>
      <xdr:spPr>
        <a:xfrm>
          <a:off x="5867400" y="4524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22</xdr:row>
      <xdr:rowOff>76200</xdr:rowOff>
    </xdr:to>
    <xdr:sp>
      <xdr:nvSpPr>
        <xdr:cNvPr id="64" name="Line 453"/>
        <xdr:cNvSpPr>
          <a:spLocks/>
        </xdr:cNvSpPr>
      </xdr:nvSpPr>
      <xdr:spPr>
        <a:xfrm>
          <a:off x="5619750" y="3971925"/>
          <a:ext cx="2476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26</xdr:row>
      <xdr:rowOff>0</xdr:rowOff>
    </xdr:from>
    <xdr:ext cx="0" cy="152400"/>
    <xdr:sp>
      <xdr:nvSpPr>
        <xdr:cNvPr id="65" name="Line 454"/>
        <xdr:cNvSpPr>
          <a:spLocks/>
        </xdr:cNvSpPr>
      </xdr:nvSpPr>
      <xdr:spPr>
        <a:xfrm>
          <a:off x="7086600" y="5343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26</xdr:row>
      <xdr:rowOff>76200</xdr:rowOff>
    </xdr:from>
    <xdr:to>
      <xdr:col>17</xdr:col>
      <xdr:colOff>0</xdr:colOff>
      <xdr:row>26</xdr:row>
      <xdr:rowOff>76200</xdr:rowOff>
    </xdr:to>
    <xdr:sp>
      <xdr:nvSpPr>
        <xdr:cNvPr id="66" name="Line 455"/>
        <xdr:cNvSpPr>
          <a:spLocks/>
        </xdr:cNvSpPr>
      </xdr:nvSpPr>
      <xdr:spPr>
        <a:xfrm>
          <a:off x="5867400" y="5419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76200</xdr:rowOff>
    </xdr:from>
    <xdr:to>
      <xdr:col>15</xdr:col>
      <xdr:colOff>0</xdr:colOff>
      <xdr:row>28</xdr:row>
      <xdr:rowOff>0</xdr:rowOff>
    </xdr:to>
    <xdr:sp>
      <xdr:nvSpPr>
        <xdr:cNvPr id="67" name="Line 456"/>
        <xdr:cNvSpPr>
          <a:spLocks/>
        </xdr:cNvSpPr>
      </xdr:nvSpPr>
      <xdr:spPr>
        <a:xfrm flipV="1">
          <a:off x="5619750" y="5419725"/>
          <a:ext cx="247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30</xdr:row>
      <xdr:rowOff>0</xdr:rowOff>
    </xdr:from>
    <xdr:ext cx="0" cy="152400"/>
    <xdr:sp>
      <xdr:nvSpPr>
        <xdr:cNvPr id="68" name="Line 457"/>
        <xdr:cNvSpPr>
          <a:spLocks/>
        </xdr:cNvSpPr>
      </xdr:nvSpPr>
      <xdr:spPr>
        <a:xfrm>
          <a:off x="7086600" y="6267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30</xdr:row>
      <xdr:rowOff>76200</xdr:rowOff>
    </xdr:from>
    <xdr:to>
      <xdr:col>17</xdr:col>
      <xdr:colOff>0</xdr:colOff>
      <xdr:row>30</xdr:row>
      <xdr:rowOff>76200</xdr:rowOff>
    </xdr:to>
    <xdr:sp>
      <xdr:nvSpPr>
        <xdr:cNvPr id="69" name="Line 458"/>
        <xdr:cNvSpPr>
          <a:spLocks/>
        </xdr:cNvSpPr>
      </xdr:nvSpPr>
      <xdr:spPr>
        <a:xfrm>
          <a:off x="5867400" y="6343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15</xdr:col>
      <xdr:colOff>0</xdr:colOff>
      <xdr:row>30</xdr:row>
      <xdr:rowOff>76200</xdr:rowOff>
    </xdr:to>
    <xdr:sp>
      <xdr:nvSpPr>
        <xdr:cNvPr id="70" name="Line 459"/>
        <xdr:cNvSpPr>
          <a:spLocks/>
        </xdr:cNvSpPr>
      </xdr:nvSpPr>
      <xdr:spPr>
        <a:xfrm>
          <a:off x="5619750" y="5791200"/>
          <a:ext cx="2476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28</xdr:row>
      <xdr:rowOff>0</xdr:rowOff>
    </xdr:from>
    <xdr:ext cx="152400" cy="152400"/>
    <xdr:sp>
      <xdr:nvSpPr>
        <xdr:cNvPr id="71" name="Rectangle 460"/>
        <xdr:cNvSpPr>
          <a:spLocks/>
        </xdr:cNvSpPr>
      </xdr:nvSpPr>
      <xdr:spPr>
        <a:xfrm>
          <a:off x="609600" y="57912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72" name="Line 461"/>
        <xdr:cNvSpPr>
          <a:spLocks/>
        </xdr:cNvSpPr>
      </xdr:nvSpPr>
      <xdr:spPr>
        <a:xfrm>
          <a:off x="0" y="5791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09"/>
  <sheetViews>
    <sheetView workbookViewId="0" topLeftCell="A1">
      <selection activeCell="H5" sqref="H5"/>
    </sheetView>
  </sheetViews>
  <sheetFormatPr defaultColWidth="9.140625" defaultRowHeight="12.75"/>
  <cols>
    <col min="2" max="2" width="2.28125" style="0" customWidth="1"/>
    <col min="3" max="3" width="3.7109375" style="0" customWidth="1"/>
    <col min="6" max="6" width="2.28125" style="0" customWidth="1"/>
    <col min="7" max="7" width="3.7109375" style="0" customWidth="1"/>
    <col min="10" max="10" width="2.28125" style="0" customWidth="1"/>
  </cols>
  <sheetData>
    <row r="1" ht="12.75">
      <c r="H1">
        <v>0.5</v>
      </c>
    </row>
    <row r="2" ht="12.75">
      <c r="H2" t="s">
        <v>22</v>
      </c>
    </row>
    <row r="3" ht="12.75">
      <c r="K3">
        <f>SUM(H4,D6)</f>
        <v>50</v>
      </c>
    </row>
    <row r="4" spans="4:9" ht="12.75">
      <c r="D4" t="s">
        <v>17</v>
      </c>
      <c r="H4">
        <v>50</v>
      </c>
      <c r="I4">
        <f>K3</f>
        <v>50</v>
      </c>
    </row>
    <row r="6" spans="4:8" ht="12.75">
      <c r="D6">
        <v>0</v>
      </c>
      <c r="E6">
        <f>IF(ABS(1-SUM(H1,H6))&lt;=0.00001,SUM(H1*I4,H6*I9),NA())</f>
        <v>25</v>
      </c>
      <c r="H6">
        <v>0.5</v>
      </c>
    </row>
    <row r="7" ht="12.75">
      <c r="H7" t="s">
        <v>23</v>
      </c>
    </row>
    <row r="8" ht="12.75">
      <c r="K8">
        <f>SUM(H9,D6)</f>
        <v>0</v>
      </c>
    </row>
    <row r="9" spans="8:9" ht="12.75">
      <c r="H9">
        <v>0</v>
      </c>
      <c r="I9">
        <f>K8</f>
        <v>0</v>
      </c>
    </row>
    <row r="12" ht="12.75">
      <c r="H12" t="s">
        <v>41</v>
      </c>
    </row>
    <row r="13" ht="12.75">
      <c r="K13">
        <f>SUM(H14,D16)</f>
        <v>0</v>
      </c>
    </row>
    <row r="14" spans="4:9" ht="12.75">
      <c r="D14" t="s">
        <v>19</v>
      </c>
      <c r="H14">
        <v>0</v>
      </c>
      <c r="I14">
        <f>K13</f>
        <v>0</v>
      </c>
    </row>
    <row r="15" spans="1:6" ht="12.75">
      <c r="A15" s="1"/>
      <c r="F15">
        <f>IF(E16=I14,1,IF(E16=I19,2))</f>
        <v>1</v>
      </c>
    </row>
    <row r="16" spans="2:5" ht="12.75">
      <c r="B16">
        <f>IF(A17=E6,1,IF(A17=E16,2,IF(A17=E24,3,IF(A17=E29,4))))</f>
        <v>1</v>
      </c>
      <c r="D16">
        <v>0</v>
      </c>
      <c r="E16">
        <f>MAX(I14,I19)</f>
        <v>0</v>
      </c>
    </row>
    <row r="17" spans="1:8" ht="12.75">
      <c r="A17">
        <f>MAX(E6,E16,E24,E29)</f>
        <v>25</v>
      </c>
      <c r="H17" t="s">
        <v>42</v>
      </c>
    </row>
    <row r="18" ht="12.75">
      <c r="K18">
        <f>SUM(H19,D16)</f>
        <v>0</v>
      </c>
    </row>
    <row r="19" spans="8:9" ht="12.75">
      <c r="H19">
        <v>0</v>
      </c>
      <c r="I19">
        <f>K18</f>
        <v>0</v>
      </c>
    </row>
    <row r="22" ht="12.75">
      <c r="D22" t="s">
        <v>20</v>
      </c>
    </row>
    <row r="23" ht="12.75">
      <c r="K23">
        <f>SUM(D24)</f>
        <v>0</v>
      </c>
    </row>
    <row r="24" spans="4:5" ht="12.75">
      <c r="D24">
        <v>0</v>
      </c>
      <c r="E24">
        <f>K23</f>
        <v>0</v>
      </c>
    </row>
    <row r="27" ht="12.75">
      <c r="D27" t="s">
        <v>21</v>
      </c>
    </row>
    <row r="28" ht="12.75">
      <c r="K28">
        <f>SUM(D29)</f>
        <v>0</v>
      </c>
    </row>
    <row r="29" spans="4:5" ht="12.75">
      <c r="D29">
        <v>0</v>
      </c>
      <c r="E29">
        <f>K28</f>
        <v>0</v>
      </c>
    </row>
    <row r="1000" spans="190:204" ht="12.75"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90:204" ht="12.75"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4</v>
      </c>
      <c r="GO1001">
        <v>1</v>
      </c>
      <c r="GP1001">
        <v>2</v>
      </c>
      <c r="GQ1001">
        <v>3</v>
      </c>
      <c r="GR1001">
        <v>4</v>
      </c>
      <c r="GS1001">
        <v>0</v>
      </c>
      <c r="GT1001">
        <v>15</v>
      </c>
      <c r="GU1001">
        <v>1</v>
      </c>
      <c r="GV1001" t="b">
        <v>1</v>
      </c>
    </row>
    <row r="1002" spans="190:204" ht="12.75">
      <c r="GH1002">
        <v>1</v>
      </c>
      <c r="GK1002">
        <v>0</v>
      </c>
      <c r="GL1002">
        <v>0</v>
      </c>
      <c r="GM1002" t="s">
        <v>24</v>
      </c>
      <c r="GN1002">
        <v>2</v>
      </c>
      <c r="GO1002">
        <v>5</v>
      </c>
      <c r="GP1002">
        <v>6</v>
      </c>
      <c r="GQ1002">
        <v>0</v>
      </c>
      <c r="GR1002">
        <v>0</v>
      </c>
      <c r="GS1002">
        <v>0</v>
      </c>
      <c r="GT1002">
        <v>4</v>
      </c>
      <c r="GU1002">
        <v>5</v>
      </c>
      <c r="GV1002" t="b">
        <v>1</v>
      </c>
    </row>
    <row r="1003" spans="190:204" ht="12.75">
      <c r="GH1003">
        <v>2</v>
      </c>
      <c r="GK1003">
        <v>0</v>
      </c>
      <c r="GL1003">
        <v>0</v>
      </c>
      <c r="GM1003" t="s">
        <v>16</v>
      </c>
      <c r="GN1003">
        <v>2</v>
      </c>
      <c r="GO1003">
        <v>7</v>
      </c>
      <c r="GP1003">
        <v>8</v>
      </c>
      <c r="GQ1003">
        <v>0</v>
      </c>
      <c r="GR1003">
        <v>0</v>
      </c>
      <c r="GS1003">
        <v>0</v>
      </c>
      <c r="GT1003">
        <v>14</v>
      </c>
      <c r="GU1003">
        <v>5</v>
      </c>
      <c r="GV1003" t="b">
        <v>1</v>
      </c>
    </row>
    <row r="1004" spans="190:204" ht="12.75">
      <c r="GH1004">
        <v>3</v>
      </c>
      <c r="GK1004">
        <v>0</v>
      </c>
      <c r="GL1004">
        <v>0</v>
      </c>
      <c r="GM1004" t="s">
        <v>18</v>
      </c>
      <c r="GN1004">
        <v>0</v>
      </c>
      <c r="GO1004">
        <v>0</v>
      </c>
      <c r="GP1004">
        <v>0</v>
      </c>
      <c r="GQ1004">
        <v>0</v>
      </c>
      <c r="GR1004">
        <v>0</v>
      </c>
      <c r="GS1004">
        <v>0</v>
      </c>
      <c r="GT1004">
        <v>22</v>
      </c>
      <c r="GU1004">
        <v>5</v>
      </c>
      <c r="GV1004" t="b">
        <v>1</v>
      </c>
    </row>
    <row r="1005" spans="190:204" ht="12.75">
      <c r="GH1005">
        <v>4</v>
      </c>
      <c r="GK1005">
        <v>0</v>
      </c>
      <c r="GL1005">
        <v>0</v>
      </c>
      <c r="GM1005" t="s">
        <v>18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27</v>
      </c>
      <c r="GU1005">
        <v>5</v>
      </c>
      <c r="GV1005" t="b">
        <v>1</v>
      </c>
    </row>
    <row r="1006" spans="190:204" ht="12.75">
      <c r="GH1006">
        <v>5</v>
      </c>
      <c r="GL1006">
        <v>1</v>
      </c>
      <c r="GM1006" t="s">
        <v>18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2</v>
      </c>
      <c r="GU1006">
        <v>9</v>
      </c>
      <c r="GV1006" t="b">
        <v>1</v>
      </c>
    </row>
    <row r="1007" spans="190:204" ht="12.75">
      <c r="GH1007">
        <v>6</v>
      </c>
      <c r="GL1007">
        <v>1</v>
      </c>
      <c r="GM1007" t="s">
        <v>18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7</v>
      </c>
      <c r="GU1007">
        <v>9</v>
      </c>
      <c r="GV1007" t="b">
        <v>1</v>
      </c>
    </row>
    <row r="1008" spans="190:204" ht="12.75">
      <c r="GH1008">
        <v>7</v>
      </c>
      <c r="GK1008">
        <v>0</v>
      </c>
      <c r="GL1008">
        <v>2</v>
      </c>
      <c r="GM1008" t="s">
        <v>18</v>
      </c>
      <c r="GN1008">
        <v>0</v>
      </c>
      <c r="GO1008">
        <v>0</v>
      </c>
      <c r="GP1008">
        <v>0</v>
      </c>
      <c r="GQ1008">
        <v>0</v>
      </c>
      <c r="GR1008">
        <v>0</v>
      </c>
      <c r="GS1008">
        <v>0</v>
      </c>
      <c r="GT1008">
        <v>12</v>
      </c>
      <c r="GU1008">
        <v>9</v>
      </c>
      <c r="GV1008" t="b">
        <v>1</v>
      </c>
    </row>
    <row r="1009" spans="190:204" ht="12.75">
      <c r="GH1009">
        <v>8</v>
      </c>
      <c r="GK1009">
        <v>0</v>
      </c>
      <c r="GL1009">
        <v>2</v>
      </c>
      <c r="GM1009" t="s">
        <v>18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17</v>
      </c>
      <c r="GU1009">
        <v>9</v>
      </c>
      <c r="GV1009" t="b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1012"/>
  <sheetViews>
    <sheetView zoomScale="40" zoomScaleNormal="40" workbookViewId="0" topLeftCell="A1">
      <selection activeCell="Y39" sqref="Y39"/>
    </sheetView>
  </sheetViews>
  <sheetFormatPr defaultColWidth="9.140625" defaultRowHeight="12.75"/>
  <cols>
    <col min="2" max="2" width="2.28125" style="0" customWidth="1"/>
    <col min="3" max="3" width="3.7109375" style="0" customWidth="1"/>
    <col min="6" max="6" width="2.28125" style="0" customWidth="1"/>
    <col min="7" max="7" width="3.7109375" style="0" customWidth="1"/>
    <col min="10" max="10" width="2.28125" style="0" customWidth="1"/>
    <col min="11" max="11" width="3.7109375" style="0" customWidth="1"/>
    <col min="14" max="14" width="2.28125" style="0" customWidth="1"/>
    <col min="15" max="15" width="3.7109375" style="0" customWidth="1"/>
    <col min="18" max="18" width="2.28125" style="0" customWidth="1"/>
  </cols>
  <sheetData>
    <row r="1" spans="1:19" ht="14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>
        <v>0.75</v>
      </c>
      <c r="Q1" s="7"/>
      <c r="R1" s="7"/>
      <c r="S1" s="7"/>
    </row>
    <row r="2" spans="1:19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 t="s">
        <v>56</v>
      </c>
      <c r="Q2" s="7"/>
      <c r="R2" s="7"/>
      <c r="S2" s="7"/>
    </row>
    <row r="3" spans="1:19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>
        <f>SUM(P4,L5,H9,D17)</f>
        <v>30</v>
      </c>
    </row>
    <row r="4" spans="1:19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54</v>
      </c>
      <c r="M4" s="7"/>
      <c r="N4" s="7"/>
      <c r="O4" s="7"/>
      <c r="P4" s="7">
        <v>30</v>
      </c>
      <c r="Q4" s="7">
        <f>S3</f>
        <v>30</v>
      </c>
      <c r="R4" s="7"/>
      <c r="S4" s="7"/>
    </row>
    <row r="5" spans="1:19" ht="10.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>
        <v>0</v>
      </c>
      <c r="M5" s="7">
        <f>IF(ABS(1-SUM(P1,P5))&lt;=0.00001,SUM(P1*Q4,P5*Q8),NA())</f>
        <v>35</v>
      </c>
      <c r="N5" s="7"/>
      <c r="O5" s="7"/>
      <c r="P5" s="7">
        <v>0.25</v>
      </c>
      <c r="Q5" s="7"/>
      <c r="R5" s="7"/>
      <c r="S5" s="7"/>
    </row>
    <row r="6" spans="1:19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57</v>
      </c>
      <c r="Q6" s="7"/>
      <c r="R6" s="7"/>
      <c r="S6" s="7"/>
    </row>
    <row r="7" spans="1:19" ht="14.25" customHeight="1">
      <c r="A7" s="7"/>
      <c r="B7" s="7"/>
      <c r="C7" s="7"/>
      <c r="D7" s="7"/>
      <c r="E7" s="7"/>
      <c r="F7" s="7"/>
      <c r="G7" s="7"/>
      <c r="H7" s="7">
        <v>0.6</v>
      </c>
      <c r="I7" s="7"/>
      <c r="J7" s="7"/>
      <c r="K7" s="7"/>
      <c r="L7" s="7"/>
      <c r="M7" s="7"/>
      <c r="N7" s="7"/>
      <c r="O7" s="7"/>
      <c r="P7" s="7"/>
      <c r="Q7" s="7"/>
      <c r="R7" s="7"/>
      <c r="S7" s="7">
        <f>SUM(P8,L5,H9,D17)</f>
        <v>50</v>
      </c>
    </row>
    <row r="8" spans="1:19" ht="14.25" customHeight="1">
      <c r="A8" s="7"/>
      <c r="B8" s="7"/>
      <c r="C8" s="7"/>
      <c r="D8" s="7"/>
      <c r="E8" s="7"/>
      <c r="F8" s="7"/>
      <c r="G8" s="7"/>
      <c r="H8" s="7" t="s">
        <v>52</v>
      </c>
      <c r="I8" s="7"/>
      <c r="J8" s="7"/>
      <c r="K8" s="7"/>
      <c r="L8" s="7"/>
      <c r="M8" s="7"/>
      <c r="N8" s="7"/>
      <c r="O8" s="7"/>
      <c r="P8" s="7">
        <v>50</v>
      </c>
      <c r="Q8" s="7">
        <f>S7</f>
        <v>50</v>
      </c>
      <c r="R8" s="7"/>
      <c r="S8" s="7"/>
    </row>
    <row r="9" spans="1:19" ht="16.5" customHeight="1">
      <c r="A9" s="7"/>
      <c r="B9" s="7"/>
      <c r="C9" s="7"/>
      <c r="D9" s="7"/>
      <c r="E9" s="7"/>
      <c r="F9" s="7"/>
      <c r="G9" s="7"/>
      <c r="H9" s="7">
        <v>0</v>
      </c>
      <c r="I9" s="7">
        <f>MAX(M5,M13)</f>
        <v>35</v>
      </c>
      <c r="J9" s="7"/>
      <c r="K9" s="7"/>
      <c r="L9" s="7"/>
      <c r="M9" s="7"/>
      <c r="N9" s="7"/>
      <c r="O9" s="7"/>
      <c r="P9" s="7">
        <v>0.75</v>
      </c>
      <c r="Q9" s="7"/>
      <c r="R9" s="7"/>
      <c r="S9" s="7"/>
    </row>
    <row r="10" spans="1:19" ht="18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 t="s">
        <v>56</v>
      </c>
      <c r="Q10" s="7"/>
      <c r="R10" s="7"/>
      <c r="S10" s="7"/>
    </row>
    <row r="11" spans="1:19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f>SUM(P12,L13,H9,D17)</f>
        <v>10</v>
      </c>
    </row>
    <row r="12" spans="1:19" ht="18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 t="s">
        <v>55</v>
      </c>
      <c r="M12" s="7"/>
      <c r="N12" s="7"/>
      <c r="O12" s="7"/>
      <c r="P12" s="7">
        <v>10</v>
      </c>
      <c r="Q12" s="7">
        <f>S11</f>
        <v>10</v>
      </c>
      <c r="R12" s="7"/>
      <c r="S12" s="7"/>
    </row>
    <row r="13" spans="1:19" ht="14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>
        <v>0</v>
      </c>
      <c r="M13" s="7">
        <f>IF(ABS(1-SUM(P9,P13))&lt;=0.00001,SUM(P9*Q12,P13*Q16),NA())</f>
        <v>27.5</v>
      </c>
      <c r="N13" s="7"/>
      <c r="O13" s="7"/>
      <c r="P13" s="7">
        <v>0.25</v>
      </c>
      <c r="Q13" s="7"/>
      <c r="R13" s="7"/>
      <c r="S13" s="7"/>
    </row>
    <row r="14" spans="1:19" ht="16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 t="s">
        <v>57</v>
      </c>
      <c r="Q14" s="7"/>
      <c r="R14" s="7"/>
      <c r="S14" s="7"/>
    </row>
    <row r="15" spans="1:19" ht="18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f>SUM(P16,L13,H9,D17)</f>
        <v>80</v>
      </c>
    </row>
    <row r="16" spans="1:19" ht="18.75">
      <c r="A16" s="7"/>
      <c r="B16" s="7"/>
      <c r="C16" s="7"/>
      <c r="D16" s="7" t="s">
        <v>50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80</v>
      </c>
      <c r="Q16" s="7">
        <f>S15</f>
        <v>80</v>
      </c>
      <c r="R16" s="7"/>
      <c r="S16" s="7"/>
    </row>
    <row r="17" spans="1:19" ht="16.5" customHeight="1">
      <c r="A17" s="7"/>
      <c r="B17" s="7"/>
      <c r="C17" s="7"/>
      <c r="D17" s="7">
        <v>0</v>
      </c>
      <c r="E17" s="7">
        <f>IF(ABS(1-SUM(H7,H23))&lt;=0.00001,SUM(H7*I9,H23*I25),NA())</f>
        <v>49.5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0.125</v>
      </c>
      <c r="Q17" s="7"/>
      <c r="R17" s="7"/>
      <c r="S17" s="7"/>
    </row>
    <row r="18" spans="1:19" ht="18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 t="s">
        <v>56</v>
      </c>
      <c r="Q18" s="7"/>
      <c r="R18" s="7"/>
      <c r="S18" s="7"/>
    </row>
    <row r="19" spans="1:19" ht="16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f>SUM(P20,L21,H25,D17)</f>
        <v>30</v>
      </c>
    </row>
    <row r="20" spans="1:19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54</v>
      </c>
      <c r="M20" s="7"/>
      <c r="N20" s="7"/>
      <c r="O20" s="7"/>
      <c r="P20" s="7">
        <v>30</v>
      </c>
      <c r="Q20" s="7">
        <f>S19</f>
        <v>30</v>
      </c>
      <c r="R20" s="7"/>
      <c r="S20" s="7"/>
    </row>
    <row r="21" spans="1:19" ht="18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>
        <v>0</v>
      </c>
      <c r="M21" s="7">
        <f>IF(ABS(1-SUM(P17,P21))&lt;=0.00001,SUM(P17*Q20,P21*Q24),NA())</f>
        <v>47.5</v>
      </c>
      <c r="N21" s="7"/>
      <c r="O21" s="7"/>
      <c r="P21" s="7">
        <v>0.875</v>
      </c>
      <c r="Q21" s="7"/>
      <c r="R21" s="7"/>
      <c r="S21" s="7"/>
    </row>
    <row r="22" spans="1:19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 t="s">
        <v>57</v>
      </c>
      <c r="Q22" s="7"/>
      <c r="R22" s="7"/>
      <c r="S22" s="7"/>
    </row>
    <row r="23" spans="1:19" ht="14.25" customHeight="1">
      <c r="A23" s="7"/>
      <c r="B23" s="7"/>
      <c r="C23" s="7"/>
      <c r="D23" s="7"/>
      <c r="E23" s="7"/>
      <c r="F23" s="7"/>
      <c r="G23" s="7"/>
      <c r="H23" s="7">
        <v>0.4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f>SUM(P24,L21,H25,D17)</f>
        <v>50</v>
      </c>
    </row>
    <row r="24" spans="1:19" ht="18.75">
      <c r="A24" s="7"/>
      <c r="B24" s="7"/>
      <c r="C24" s="7"/>
      <c r="D24" s="7"/>
      <c r="E24" s="7"/>
      <c r="F24" s="7"/>
      <c r="G24" s="7"/>
      <c r="H24" s="7" t="s">
        <v>53</v>
      </c>
      <c r="I24" s="7"/>
      <c r="J24" s="7"/>
      <c r="K24" s="7"/>
      <c r="L24" s="7"/>
      <c r="M24" s="7"/>
      <c r="N24" s="7"/>
      <c r="O24" s="7"/>
      <c r="P24" s="7">
        <v>50</v>
      </c>
      <c r="Q24" s="7">
        <f>S23</f>
        <v>50</v>
      </c>
      <c r="R24" s="7"/>
      <c r="S24" s="7"/>
    </row>
    <row r="25" spans="1:19" ht="18.75">
      <c r="A25" s="7"/>
      <c r="B25" s="7"/>
      <c r="C25" s="7"/>
      <c r="D25" s="7"/>
      <c r="E25" s="7"/>
      <c r="F25" s="7"/>
      <c r="G25" s="7"/>
      <c r="H25" s="7">
        <v>0</v>
      </c>
      <c r="I25" s="7">
        <f>MAX(M21,M29)</f>
        <v>71.25</v>
      </c>
      <c r="J25" s="7"/>
      <c r="K25" s="7"/>
      <c r="L25" s="7"/>
      <c r="M25" s="7"/>
      <c r="N25" s="7"/>
      <c r="O25" s="7"/>
      <c r="P25" s="7">
        <v>0.125</v>
      </c>
      <c r="Q25" s="7"/>
      <c r="R25" s="7"/>
      <c r="S25" s="7"/>
    </row>
    <row r="26" spans="1:19" ht="18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 t="s">
        <v>56</v>
      </c>
      <c r="Q26" s="7"/>
      <c r="R26" s="7"/>
      <c r="S26" s="7"/>
    </row>
    <row r="27" spans="1:19" ht="18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f>SUM(P28,L29,H25,D17)</f>
        <v>10</v>
      </c>
    </row>
    <row r="28" spans="1:19" ht="16.5" customHeigh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 t="s">
        <v>55</v>
      </c>
      <c r="M28" s="7"/>
      <c r="N28" s="7"/>
      <c r="O28" s="7"/>
      <c r="P28" s="7">
        <v>10</v>
      </c>
      <c r="Q28" s="7">
        <f>S27</f>
        <v>10</v>
      </c>
      <c r="R28" s="7"/>
      <c r="S28" s="7"/>
    </row>
    <row r="29" spans="1:19" ht="18.75">
      <c r="A29" s="7">
        <f>MAX(E17,E41)</f>
        <v>49.5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>
        <v>0</v>
      </c>
      <c r="M29" s="7">
        <f>IF(ABS(1-SUM(P25,P29))&lt;=0.00001,SUM(P25*Q28,P29*Q32),NA())</f>
        <v>71.25</v>
      </c>
      <c r="N29" s="7"/>
      <c r="O29" s="7"/>
      <c r="P29" s="7">
        <v>0.875</v>
      </c>
      <c r="Q29" s="7"/>
      <c r="R29" s="7"/>
      <c r="S29" s="7"/>
    </row>
    <row r="30" spans="1:19" ht="18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 t="s">
        <v>57</v>
      </c>
      <c r="Q30" s="7"/>
      <c r="R30" s="7"/>
      <c r="S30" s="7"/>
    </row>
    <row r="31" spans="1:19" ht="16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f>SUM(P32,L29,H25,D17)</f>
        <v>80</v>
      </c>
    </row>
    <row r="32" spans="1:19" ht="18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80</v>
      </c>
      <c r="Q32" s="7">
        <f>S31</f>
        <v>80</v>
      </c>
      <c r="R32" s="7"/>
      <c r="S32" s="7"/>
    </row>
    <row r="33" spans="1:19" ht="16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v>0.5</v>
      </c>
      <c r="M33" s="7"/>
      <c r="N33" s="7"/>
      <c r="O33" s="7"/>
      <c r="P33" s="7"/>
      <c r="Q33" s="7"/>
      <c r="R33" s="7"/>
      <c r="S33" s="7"/>
    </row>
    <row r="34" spans="1:19" ht="16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 t="s">
        <v>56</v>
      </c>
      <c r="M34" s="7"/>
      <c r="N34" s="7"/>
      <c r="O34" s="7"/>
      <c r="P34" s="7"/>
      <c r="Q34" s="7"/>
      <c r="R34" s="7"/>
      <c r="S34" s="7"/>
    </row>
    <row r="35" spans="1:19" ht="16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f>SUM(L36,H37,D41)</f>
        <v>30</v>
      </c>
    </row>
    <row r="36" spans="1:19" ht="16.5" customHeight="1">
      <c r="A36" s="7"/>
      <c r="B36" s="7"/>
      <c r="C36" s="7"/>
      <c r="D36" s="7"/>
      <c r="E36" s="7"/>
      <c r="F36" s="7"/>
      <c r="G36" s="7"/>
      <c r="H36" s="7" t="s">
        <v>54</v>
      </c>
      <c r="I36" s="7"/>
      <c r="J36" s="7"/>
      <c r="K36" s="7"/>
      <c r="L36" s="7">
        <v>30</v>
      </c>
      <c r="M36" s="7">
        <f>S35</f>
        <v>30</v>
      </c>
      <c r="N36" s="7"/>
      <c r="O36" s="7"/>
      <c r="P36" s="7"/>
      <c r="Q36" s="7"/>
      <c r="R36" s="7"/>
      <c r="S36" s="7"/>
    </row>
    <row r="37" spans="1:19" ht="18.75">
      <c r="A37" s="7"/>
      <c r="B37" s="7"/>
      <c r="C37" s="7"/>
      <c r="D37" s="7"/>
      <c r="E37" s="7"/>
      <c r="F37" s="7"/>
      <c r="G37" s="7"/>
      <c r="H37" s="7">
        <v>0</v>
      </c>
      <c r="I37" s="7">
        <f>IF(ABS(1-SUM(L33,L37))&lt;=0.00001,SUM(L33*M36,L37*M40),NA())</f>
        <v>40</v>
      </c>
      <c r="J37" s="7"/>
      <c r="K37" s="7"/>
      <c r="L37" s="7">
        <v>0.5</v>
      </c>
      <c r="M37" s="7"/>
      <c r="N37" s="7"/>
      <c r="O37" s="7"/>
      <c r="P37" s="7"/>
      <c r="Q37" s="7"/>
      <c r="R37" s="7"/>
      <c r="S37" s="7"/>
    </row>
    <row r="38" spans="1:19" ht="16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 t="s">
        <v>57</v>
      </c>
      <c r="M38" s="7"/>
      <c r="N38" s="7"/>
      <c r="O38" s="7"/>
      <c r="P38" s="7"/>
      <c r="Q38" s="7"/>
      <c r="R38" s="7"/>
      <c r="S38" s="7"/>
    </row>
    <row r="39" spans="1:19" ht="16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f>SUM(L40,H37,D41)</f>
        <v>50</v>
      </c>
    </row>
    <row r="40" spans="1:19" ht="18.75">
      <c r="A40" s="7"/>
      <c r="B40" s="7"/>
      <c r="C40" s="7"/>
      <c r="D40" s="7" t="s">
        <v>51</v>
      </c>
      <c r="E40" s="7"/>
      <c r="F40" s="7"/>
      <c r="G40" s="7"/>
      <c r="H40" s="7"/>
      <c r="I40" s="7"/>
      <c r="J40" s="7"/>
      <c r="K40" s="7"/>
      <c r="L40" s="7">
        <v>50</v>
      </c>
      <c r="M40" s="7">
        <f>S39</f>
        <v>50</v>
      </c>
      <c r="N40" s="7"/>
      <c r="O40" s="7"/>
      <c r="P40" s="7"/>
      <c r="Q40" s="7"/>
      <c r="R40" s="7"/>
      <c r="S40" s="7"/>
    </row>
    <row r="41" spans="1:19" ht="16.5" customHeight="1">
      <c r="A41" s="7"/>
      <c r="B41" s="7"/>
      <c r="C41" s="7"/>
      <c r="D41" s="7">
        <v>0</v>
      </c>
      <c r="E41" s="7">
        <f>MAX(I37,I45)</f>
        <v>45</v>
      </c>
      <c r="F41" s="7"/>
      <c r="G41" s="7"/>
      <c r="H41" s="7"/>
      <c r="I41" s="7"/>
      <c r="J41" s="7"/>
      <c r="K41" s="7"/>
      <c r="L41" s="7">
        <v>0.5</v>
      </c>
      <c r="M41" s="7"/>
      <c r="N41" s="7"/>
      <c r="O41" s="7"/>
      <c r="P41" s="7"/>
      <c r="Q41" s="7"/>
      <c r="R41" s="7"/>
      <c r="S41" s="7"/>
    </row>
    <row r="42" spans="1:19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 t="s">
        <v>56</v>
      </c>
      <c r="M42" s="7"/>
      <c r="N42" s="7"/>
      <c r="O42" s="7"/>
      <c r="P42" s="7"/>
      <c r="Q42" s="7"/>
      <c r="R42" s="7"/>
      <c r="S42" s="7"/>
    </row>
    <row r="43" spans="1:19" ht="14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f>SUM(L44,H45,D41)</f>
        <v>10</v>
      </c>
    </row>
    <row r="44" spans="1:19" ht="18.75">
      <c r="A44" s="7"/>
      <c r="B44" s="7"/>
      <c r="C44" s="7"/>
      <c r="D44" s="7"/>
      <c r="E44" s="7"/>
      <c r="F44" s="7"/>
      <c r="G44" s="7"/>
      <c r="H44" s="7" t="s">
        <v>55</v>
      </c>
      <c r="I44" s="7"/>
      <c r="J44" s="7"/>
      <c r="K44" s="7"/>
      <c r="L44" s="7">
        <v>10</v>
      </c>
      <c r="M44" s="7">
        <f>S43</f>
        <v>10</v>
      </c>
      <c r="N44" s="7"/>
      <c r="O44" s="7"/>
      <c r="P44" s="7"/>
      <c r="Q44" s="7"/>
      <c r="R44" s="7"/>
      <c r="S44" s="7"/>
    </row>
    <row r="45" spans="1:19" ht="16.5" customHeight="1">
      <c r="A45" s="7"/>
      <c r="B45" s="7"/>
      <c r="C45" s="7"/>
      <c r="D45" s="7"/>
      <c r="E45" s="7"/>
      <c r="F45" s="7"/>
      <c r="G45" s="7"/>
      <c r="H45" s="7">
        <v>0</v>
      </c>
      <c r="I45" s="7">
        <f>IF(ABS(1-SUM(L41,L45))&lt;=0.00001,SUM(L41*M44,L45*M48),NA())</f>
        <v>45</v>
      </c>
      <c r="J45" s="7"/>
      <c r="K45" s="7"/>
      <c r="L45" s="7">
        <v>0.5</v>
      </c>
      <c r="M45" s="7"/>
      <c r="N45" s="7"/>
      <c r="O45" s="7"/>
      <c r="P45" s="7"/>
      <c r="Q45" s="7"/>
      <c r="R45" s="7"/>
      <c r="S45" s="7"/>
    </row>
    <row r="46" spans="1:19" ht="16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 t="s">
        <v>57</v>
      </c>
      <c r="M46" s="7"/>
      <c r="N46" s="7"/>
      <c r="O46" s="7"/>
      <c r="P46" s="7"/>
      <c r="Q46" s="7"/>
      <c r="R46" s="7"/>
      <c r="S46" s="7"/>
    </row>
    <row r="47" spans="1:19" ht="14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>
        <f>SUM(L48,H45,D41)</f>
        <v>80</v>
      </c>
    </row>
    <row r="48" spans="1:19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>
        <v>80</v>
      </c>
      <c r="M48" s="7">
        <f>S47</f>
        <v>80</v>
      </c>
      <c r="N48" s="7"/>
      <c r="O48" s="7"/>
      <c r="P48" s="7"/>
      <c r="Q48" s="7"/>
      <c r="R48" s="7"/>
      <c r="S48" s="7"/>
    </row>
    <row r="989" spans="190:204" ht="12.75">
      <c r="GH989" t="s">
        <v>0</v>
      </c>
      <c r="GI989" t="s">
        <v>1</v>
      </c>
      <c r="GJ989" t="s">
        <v>2</v>
      </c>
      <c r="GK989" t="s">
        <v>3</v>
      </c>
      <c r="GL989" t="s">
        <v>4</v>
      </c>
      <c r="GM989" t="s">
        <v>5</v>
      </c>
      <c r="GN989" t="s">
        <v>6</v>
      </c>
      <c r="GO989" t="s">
        <v>7</v>
      </c>
      <c r="GP989" t="s">
        <v>8</v>
      </c>
      <c r="GQ989" t="s">
        <v>9</v>
      </c>
      <c r="GR989" t="s">
        <v>10</v>
      </c>
      <c r="GS989" t="s">
        <v>11</v>
      </c>
      <c r="GT989" t="s">
        <v>12</v>
      </c>
      <c r="GU989" t="s">
        <v>13</v>
      </c>
      <c r="GV989" t="s">
        <v>14</v>
      </c>
    </row>
    <row r="990" spans="190:204" ht="12.75">
      <c r="GH990">
        <v>0</v>
      </c>
      <c r="GI990" t="s">
        <v>15</v>
      </c>
      <c r="GJ990">
        <v>0</v>
      </c>
      <c r="GK990">
        <v>0</v>
      </c>
      <c r="GL990">
        <v>0</v>
      </c>
      <c r="GM990" t="s">
        <v>16</v>
      </c>
      <c r="GN990">
        <v>2</v>
      </c>
      <c r="GO990">
        <v>1</v>
      </c>
      <c r="GP990">
        <v>2</v>
      </c>
      <c r="GQ990">
        <v>0</v>
      </c>
      <c r="GR990">
        <v>0</v>
      </c>
      <c r="GS990">
        <v>0</v>
      </c>
      <c r="GT990">
        <v>34</v>
      </c>
      <c r="GU990">
        <v>1</v>
      </c>
      <c r="GV990" t="b">
        <v>1</v>
      </c>
    </row>
    <row r="991" spans="190:204" ht="12.75">
      <c r="GH991">
        <v>1</v>
      </c>
      <c r="GK991">
        <v>0</v>
      </c>
      <c r="GL991">
        <v>0</v>
      </c>
      <c r="GM991" t="s">
        <v>24</v>
      </c>
      <c r="GN991">
        <v>2</v>
      </c>
      <c r="GO991">
        <v>3</v>
      </c>
      <c r="GP991">
        <v>4</v>
      </c>
      <c r="GQ991">
        <v>0</v>
      </c>
      <c r="GR991">
        <v>0</v>
      </c>
      <c r="GS991">
        <v>0</v>
      </c>
      <c r="GT991">
        <v>19</v>
      </c>
      <c r="GU991">
        <v>5</v>
      </c>
      <c r="GV991" t="b">
        <v>1</v>
      </c>
    </row>
    <row r="992" spans="190:204" ht="12.75">
      <c r="GH992">
        <v>2</v>
      </c>
      <c r="GK992">
        <v>0</v>
      </c>
      <c r="GL992">
        <v>0</v>
      </c>
      <c r="GM992" t="s">
        <v>16</v>
      </c>
      <c r="GN992">
        <v>2</v>
      </c>
      <c r="GO992">
        <v>5</v>
      </c>
      <c r="GP992">
        <v>6</v>
      </c>
      <c r="GQ992">
        <v>0</v>
      </c>
      <c r="GR992">
        <v>0</v>
      </c>
      <c r="GS992">
        <v>0</v>
      </c>
      <c r="GT992">
        <v>49</v>
      </c>
      <c r="GU992">
        <v>5</v>
      </c>
      <c r="GV992" t="b">
        <v>1</v>
      </c>
    </row>
    <row r="993" spans="190:204" ht="12.75">
      <c r="GH993">
        <v>3</v>
      </c>
      <c r="GL993">
        <v>1</v>
      </c>
      <c r="GM993" t="s">
        <v>16</v>
      </c>
      <c r="GN993">
        <v>2</v>
      </c>
      <c r="GO993">
        <v>11</v>
      </c>
      <c r="GP993">
        <v>12</v>
      </c>
      <c r="GQ993">
        <v>0</v>
      </c>
      <c r="GR993">
        <v>0</v>
      </c>
      <c r="GS993">
        <v>0</v>
      </c>
      <c r="GT993">
        <v>9</v>
      </c>
      <c r="GU993">
        <v>9</v>
      </c>
      <c r="GV993" t="b">
        <v>1</v>
      </c>
    </row>
    <row r="994" spans="190:204" ht="12.75">
      <c r="GH994">
        <v>4</v>
      </c>
      <c r="GL994">
        <v>1</v>
      </c>
      <c r="GM994" t="s">
        <v>16</v>
      </c>
      <c r="GN994">
        <v>2</v>
      </c>
      <c r="GO994">
        <v>17</v>
      </c>
      <c r="GP994">
        <v>18</v>
      </c>
      <c r="GQ994">
        <v>0</v>
      </c>
      <c r="GR994">
        <v>0</v>
      </c>
      <c r="GS994">
        <v>0</v>
      </c>
      <c r="GT994">
        <v>29</v>
      </c>
      <c r="GU994">
        <v>9</v>
      </c>
      <c r="GV994" t="b">
        <v>1</v>
      </c>
    </row>
    <row r="995" spans="190:204" ht="12.75">
      <c r="GH995">
        <v>5</v>
      </c>
      <c r="GK995">
        <v>0</v>
      </c>
      <c r="GL995">
        <v>2</v>
      </c>
      <c r="GM995" t="s">
        <v>24</v>
      </c>
      <c r="GN995">
        <v>2</v>
      </c>
      <c r="GO995">
        <v>7</v>
      </c>
      <c r="GP995">
        <v>8</v>
      </c>
      <c r="GQ995">
        <v>0</v>
      </c>
      <c r="GR995">
        <v>0</v>
      </c>
      <c r="GS995">
        <v>0</v>
      </c>
      <c r="GT995">
        <v>44</v>
      </c>
      <c r="GU995">
        <v>9</v>
      </c>
      <c r="GV995" t="b">
        <v>1</v>
      </c>
    </row>
    <row r="996" spans="190:204" ht="12.75">
      <c r="GH996">
        <v>6</v>
      </c>
      <c r="GK996">
        <v>0</v>
      </c>
      <c r="GL996">
        <v>2</v>
      </c>
      <c r="GM996" t="s">
        <v>24</v>
      </c>
      <c r="GN996">
        <v>2</v>
      </c>
      <c r="GO996">
        <v>9</v>
      </c>
      <c r="GP996">
        <v>10</v>
      </c>
      <c r="GQ996">
        <v>0</v>
      </c>
      <c r="GR996">
        <v>0</v>
      </c>
      <c r="GS996">
        <v>0</v>
      </c>
      <c r="GT996">
        <v>54</v>
      </c>
      <c r="GU996">
        <v>9</v>
      </c>
      <c r="GV996" t="b">
        <v>1</v>
      </c>
    </row>
    <row r="997" spans="190:204" ht="12.75">
      <c r="GH997">
        <v>7</v>
      </c>
      <c r="GL997">
        <v>5</v>
      </c>
      <c r="GM997" t="s">
        <v>18</v>
      </c>
      <c r="GN997">
        <v>0</v>
      </c>
      <c r="GO997">
        <v>0</v>
      </c>
      <c r="GP997">
        <v>0</v>
      </c>
      <c r="GQ997">
        <v>0</v>
      </c>
      <c r="GR997">
        <v>0</v>
      </c>
      <c r="GS997">
        <v>0</v>
      </c>
      <c r="GT997">
        <v>42</v>
      </c>
      <c r="GU997">
        <v>13</v>
      </c>
      <c r="GV997" t="b">
        <v>1</v>
      </c>
    </row>
    <row r="998" spans="190:204" ht="12.75">
      <c r="GH998">
        <v>8</v>
      </c>
      <c r="GL998">
        <v>5</v>
      </c>
      <c r="GM998" t="s">
        <v>18</v>
      </c>
      <c r="GN998">
        <v>0</v>
      </c>
      <c r="GO998">
        <v>0</v>
      </c>
      <c r="GP998">
        <v>0</v>
      </c>
      <c r="GQ998">
        <v>0</v>
      </c>
      <c r="GR998">
        <v>0</v>
      </c>
      <c r="GS998">
        <v>0</v>
      </c>
      <c r="GT998">
        <v>47</v>
      </c>
      <c r="GU998">
        <v>13</v>
      </c>
      <c r="GV998" t="b">
        <v>1</v>
      </c>
    </row>
    <row r="999" spans="190:204" ht="12.75">
      <c r="GH999">
        <v>9</v>
      </c>
      <c r="GL999">
        <v>6</v>
      </c>
      <c r="GM999" t="s">
        <v>18</v>
      </c>
      <c r="GN999">
        <v>0</v>
      </c>
      <c r="GO999">
        <v>0</v>
      </c>
      <c r="GP999">
        <v>0</v>
      </c>
      <c r="GQ999">
        <v>0</v>
      </c>
      <c r="GR999">
        <v>0</v>
      </c>
      <c r="GS999">
        <v>0</v>
      </c>
      <c r="GT999">
        <v>52</v>
      </c>
      <c r="GU999">
        <v>13</v>
      </c>
      <c r="GV999" t="b">
        <v>1</v>
      </c>
    </row>
    <row r="1000" spans="190:204" ht="12.75">
      <c r="GH1000">
        <v>10</v>
      </c>
      <c r="GL1000">
        <v>6</v>
      </c>
      <c r="GM1000" t="s">
        <v>18</v>
      </c>
      <c r="GN1000">
        <v>0</v>
      </c>
      <c r="GO1000">
        <v>0</v>
      </c>
      <c r="GP1000">
        <v>0</v>
      </c>
      <c r="GQ1000">
        <v>0</v>
      </c>
      <c r="GR1000">
        <v>0</v>
      </c>
      <c r="GS1000">
        <v>0</v>
      </c>
      <c r="GT1000">
        <v>57</v>
      </c>
      <c r="GU1000">
        <v>13</v>
      </c>
      <c r="GV1000" t="b">
        <v>1</v>
      </c>
    </row>
    <row r="1001" spans="190:204" ht="12.75">
      <c r="GH1001">
        <v>11</v>
      </c>
      <c r="GK1001">
        <v>0</v>
      </c>
      <c r="GL1001">
        <v>3</v>
      </c>
      <c r="GM1001" t="s">
        <v>24</v>
      </c>
      <c r="GN1001">
        <v>2</v>
      </c>
      <c r="GO1001">
        <v>13</v>
      </c>
      <c r="GP1001">
        <v>14</v>
      </c>
      <c r="GQ1001">
        <v>0</v>
      </c>
      <c r="GR1001">
        <v>0</v>
      </c>
      <c r="GS1001">
        <v>0</v>
      </c>
      <c r="GT1001">
        <v>4</v>
      </c>
      <c r="GU1001">
        <v>13</v>
      </c>
      <c r="GV1001" t="b">
        <v>1</v>
      </c>
    </row>
    <row r="1002" spans="190:204" ht="12.75">
      <c r="GH1002">
        <v>12</v>
      </c>
      <c r="GK1002">
        <v>0</v>
      </c>
      <c r="GL1002">
        <v>3</v>
      </c>
      <c r="GM1002" t="s">
        <v>24</v>
      </c>
      <c r="GN1002">
        <v>2</v>
      </c>
      <c r="GO1002">
        <v>15</v>
      </c>
      <c r="GP1002">
        <v>16</v>
      </c>
      <c r="GQ1002">
        <v>0</v>
      </c>
      <c r="GR1002">
        <v>0</v>
      </c>
      <c r="GS1002">
        <v>0</v>
      </c>
      <c r="GT1002">
        <v>14</v>
      </c>
      <c r="GU1002">
        <v>13</v>
      </c>
      <c r="GV1002" t="b">
        <v>1</v>
      </c>
    </row>
    <row r="1003" spans="190:204" ht="12.75">
      <c r="GH1003">
        <v>13</v>
      </c>
      <c r="GL1003">
        <v>11</v>
      </c>
      <c r="GM1003" t="s">
        <v>18</v>
      </c>
      <c r="GN1003">
        <v>0</v>
      </c>
      <c r="GO1003">
        <v>0</v>
      </c>
      <c r="GP1003">
        <v>0</v>
      </c>
      <c r="GQ1003">
        <v>0</v>
      </c>
      <c r="GR1003">
        <v>0</v>
      </c>
      <c r="GS1003">
        <v>0</v>
      </c>
      <c r="GT1003">
        <v>2</v>
      </c>
      <c r="GU1003">
        <v>17</v>
      </c>
      <c r="GV1003" t="b">
        <v>1</v>
      </c>
    </row>
    <row r="1004" spans="190:204" ht="12.75">
      <c r="GH1004">
        <v>14</v>
      </c>
      <c r="GL1004">
        <v>11</v>
      </c>
      <c r="GM1004" t="s">
        <v>18</v>
      </c>
      <c r="GN1004">
        <v>0</v>
      </c>
      <c r="GO1004">
        <v>0</v>
      </c>
      <c r="GP1004">
        <v>0</v>
      </c>
      <c r="GQ1004">
        <v>0</v>
      </c>
      <c r="GR1004">
        <v>0</v>
      </c>
      <c r="GS1004">
        <v>0</v>
      </c>
      <c r="GT1004">
        <v>7</v>
      </c>
      <c r="GU1004">
        <v>17</v>
      </c>
      <c r="GV1004" t="b">
        <v>1</v>
      </c>
    </row>
    <row r="1005" spans="190:204" ht="12.75">
      <c r="GH1005">
        <v>15</v>
      </c>
      <c r="GL1005">
        <v>12</v>
      </c>
      <c r="GM1005" t="s">
        <v>18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12</v>
      </c>
      <c r="GU1005">
        <v>17</v>
      </c>
      <c r="GV1005" t="b">
        <v>1</v>
      </c>
    </row>
    <row r="1006" spans="190:204" ht="12.75">
      <c r="GH1006">
        <v>16</v>
      </c>
      <c r="GL1006">
        <v>12</v>
      </c>
      <c r="GM1006" t="s">
        <v>18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17</v>
      </c>
      <c r="GU1006">
        <v>17</v>
      </c>
      <c r="GV1006" t="b">
        <v>1</v>
      </c>
    </row>
    <row r="1007" spans="190:204" ht="12.75">
      <c r="GH1007">
        <v>17</v>
      </c>
      <c r="GK1007">
        <v>0</v>
      </c>
      <c r="GL1007">
        <v>4</v>
      </c>
      <c r="GM1007" t="s">
        <v>24</v>
      </c>
      <c r="GN1007">
        <v>2</v>
      </c>
      <c r="GO1007">
        <v>19</v>
      </c>
      <c r="GP1007">
        <v>20</v>
      </c>
      <c r="GQ1007">
        <v>0</v>
      </c>
      <c r="GR1007">
        <v>0</v>
      </c>
      <c r="GS1007">
        <v>0</v>
      </c>
      <c r="GT1007">
        <v>24</v>
      </c>
      <c r="GU1007">
        <v>13</v>
      </c>
      <c r="GV1007" t="b">
        <v>1</v>
      </c>
    </row>
    <row r="1008" spans="190:204" ht="12.75">
      <c r="GH1008">
        <v>18</v>
      </c>
      <c r="GK1008">
        <v>0</v>
      </c>
      <c r="GL1008">
        <v>4</v>
      </c>
      <c r="GM1008" t="s">
        <v>24</v>
      </c>
      <c r="GN1008">
        <v>2</v>
      </c>
      <c r="GO1008">
        <v>21</v>
      </c>
      <c r="GP1008">
        <v>22</v>
      </c>
      <c r="GQ1008">
        <v>0</v>
      </c>
      <c r="GR1008">
        <v>0</v>
      </c>
      <c r="GS1008">
        <v>0</v>
      </c>
      <c r="GT1008">
        <v>34</v>
      </c>
      <c r="GU1008">
        <v>13</v>
      </c>
      <c r="GV1008" t="b">
        <v>1</v>
      </c>
    </row>
    <row r="1009" spans="190:204" ht="12.75">
      <c r="GH1009">
        <v>19</v>
      </c>
      <c r="GL1009">
        <v>17</v>
      </c>
      <c r="GM1009" t="s">
        <v>18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22</v>
      </c>
      <c r="GU1009">
        <v>17</v>
      </c>
      <c r="GV1009" t="b">
        <v>1</v>
      </c>
    </row>
    <row r="1010" spans="190:204" ht="12.75">
      <c r="GH1010">
        <v>20</v>
      </c>
      <c r="GL1010">
        <v>17</v>
      </c>
      <c r="GM1010" t="s">
        <v>18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27</v>
      </c>
      <c r="GU1010">
        <v>17</v>
      </c>
      <c r="GV1010" t="b">
        <v>1</v>
      </c>
    </row>
    <row r="1011" spans="190:204" ht="12.75">
      <c r="GH1011">
        <v>21</v>
      </c>
      <c r="GL1011">
        <v>18</v>
      </c>
      <c r="GM1011" t="s">
        <v>18</v>
      </c>
      <c r="GN1011">
        <v>0</v>
      </c>
      <c r="GO1011">
        <v>0</v>
      </c>
      <c r="GP1011">
        <v>0</v>
      </c>
      <c r="GQ1011">
        <v>0</v>
      </c>
      <c r="GR1011">
        <v>0</v>
      </c>
      <c r="GS1011">
        <v>0</v>
      </c>
      <c r="GT1011">
        <v>32</v>
      </c>
      <c r="GU1011">
        <v>17</v>
      </c>
      <c r="GV1011" t="b">
        <v>1</v>
      </c>
    </row>
    <row r="1012" spans="190:204" ht="12.75">
      <c r="GH1012">
        <v>22</v>
      </c>
      <c r="GL1012">
        <v>18</v>
      </c>
      <c r="GM1012" t="s">
        <v>18</v>
      </c>
      <c r="GN1012">
        <v>0</v>
      </c>
      <c r="GO1012">
        <v>0</v>
      </c>
      <c r="GP1012">
        <v>0</v>
      </c>
      <c r="GQ1012">
        <v>0</v>
      </c>
      <c r="GR1012">
        <v>0</v>
      </c>
      <c r="GS1012">
        <v>0</v>
      </c>
      <c r="GT1012">
        <v>37</v>
      </c>
      <c r="GU1012">
        <v>17</v>
      </c>
      <c r="GV1012" t="b">
        <v>1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C19" sqref="C19"/>
    </sheetView>
  </sheetViews>
  <sheetFormatPr defaultColWidth="9.140625" defaultRowHeight="12.75"/>
  <cols>
    <col min="1" max="1" width="14.57421875" style="0" customWidth="1"/>
    <col min="2" max="2" width="25.140625" style="0" customWidth="1"/>
    <col min="3" max="3" width="31.7109375" style="0" bestFit="1" customWidth="1"/>
    <col min="4" max="4" width="11.28125" style="0" bestFit="1" customWidth="1"/>
    <col min="5" max="5" width="19.8515625" style="0" bestFit="1" customWidth="1"/>
  </cols>
  <sheetData>
    <row r="1" ht="15.75">
      <c r="B1" s="3" t="s">
        <v>25</v>
      </c>
    </row>
    <row r="2" spans="6:11" ht="15.75">
      <c r="F2" s="2"/>
      <c r="G2" s="2"/>
      <c r="H2" s="2"/>
      <c r="I2" s="2"/>
      <c r="J2" s="2"/>
      <c r="K2" s="2"/>
    </row>
    <row r="3" spans="1:11" ht="15.75">
      <c r="A3" s="4"/>
      <c r="B3" s="4"/>
      <c r="C3" s="5" t="s">
        <v>37</v>
      </c>
      <c r="D3" s="4"/>
      <c r="E3" s="4"/>
      <c r="F3" s="2"/>
      <c r="G3" s="2"/>
      <c r="H3" s="2"/>
      <c r="I3" s="2"/>
      <c r="J3" s="2"/>
      <c r="K3" s="2"/>
    </row>
    <row r="4" spans="1:11" ht="15.75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2"/>
      <c r="G4" s="2"/>
      <c r="H4" s="2"/>
      <c r="I4" s="2"/>
      <c r="J4" s="2"/>
      <c r="K4" s="2"/>
    </row>
    <row r="5" spans="1:11" ht="15.75">
      <c r="A5" s="6" t="s">
        <v>33</v>
      </c>
      <c r="B5" s="6" t="s">
        <v>34</v>
      </c>
      <c r="C5" s="6" t="s">
        <v>35</v>
      </c>
      <c r="D5" s="6" t="s">
        <v>36</v>
      </c>
      <c r="E5" s="4"/>
      <c r="F5" s="2"/>
      <c r="G5" s="2"/>
      <c r="H5" s="2"/>
      <c r="I5" s="2"/>
      <c r="J5" s="2"/>
      <c r="K5" s="2"/>
    </row>
    <row r="6" spans="1:11" ht="15.75">
      <c r="A6" s="4" t="s">
        <v>31</v>
      </c>
      <c r="B6" s="4">
        <v>0.8</v>
      </c>
      <c r="C6" s="4">
        <v>0.7</v>
      </c>
      <c r="D6" s="4">
        <f>B6*C6</f>
        <v>0.5599999999999999</v>
      </c>
      <c r="E6" s="4">
        <f>D6/$D$8</f>
        <v>0.9491525423728813</v>
      </c>
      <c r="F6" s="2"/>
      <c r="G6" s="2"/>
      <c r="H6" s="2"/>
      <c r="I6" s="2"/>
      <c r="J6" s="2"/>
      <c r="K6" s="2"/>
    </row>
    <row r="7" spans="1:11" ht="15.75">
      <c r="A7" s="4" t="s">
        <v>32</v>
      </c>
      <c r="B7" s="4">
        <v>0.1</v>
      </c>
      <c r="C7" s="4">
        <v>0.3</v>
      </c>
      <c r="D7" s="4">
        <f>B7*C7</f>
        <v>0.03</v>
      </c>
      <c r="E7" s="4">
        <f>D7/$D$8</f>
        <v>0.05084745762711865</v>
      </c>
      <c r="F7" s="2"/>
      <c r="G7" s="2"/>
      <c r="H7" s="2"/>
      <c r="I7" s="2"/>
      <c r="J7" s="2"/>
      <c r="K7" s="2"/>
    </row>
    <row r="8" spans="1:11" ht="15.75">
      <c r="A8" s="4"/>
      <c r="B8" s="4"/>
      <c r="C8" s="5" t="s">
        <v>38</v>
      </c>
      <c r="D8" s="4">
        <f>SUM(D6:D7)</f>
        <v>0.59</v>
      </c>
      <c r="E8" s="4"/>
      <c r="F8" s="2"/>
      <c r="G8" s="2"/>
      <c r="H8" s="2"/>
      <c r="I8" s="2"/>
      <c r="J8" s="2"/>
      <c r="K8" s="2"/>
    </row>
    <row r="9" spans="1:11" ht="15.75">
      <c r="A9" s="4"/>
      <c r="B9" s="4"/>
      <c r="C9" s="4"/>
      <c r="D9" s="4"/>
      <c r="E9" s="4"/>
      <c r="F9" s="2"/>
      <c r="G9" s="2"/>
      <c r="H9" s="2"/>
      <c r="I9" s="2"/>
      <c r="J9" s="2"/>
      <c r="K9" s="2"/>
    </row>
    <row r="10" spans="1:11" ht="15.75">
      <c r="A10" s="4"/>
      <c r="B10" s="4"/>
      <c r="C10" s="5" t="s">
        <v>39</v>
      </c>
      <c r="D10" s="4"/>
      <c r="E10" s="4"/>
      <c r="F10" s="2"/>
      <c r="G10" s="2"/>
      <c r="H10" s="2"/>
      <c r="I10" s="2"/>
      <c r="J10" s="2"/>
      <c r="K10" s="2"/>
    </row>
    <row r="11" spans="1:11" ht="15.75">
      <c r="A11" s="5" t="s">
        <v>26</v>
      </c>
      <c r="B11" s="5" t="s">
        <v>27</v>
      </c>
      <c r="C11" s="5" t="s">
        <v>28</v>
      </c>
      <c r="D11" s="5" t="s">
        <v>29</v>
      </c>
      <c r="E11" s="5" t="s">
        <v>30</v>
      </c>
      <c r="F11" s="2"/>
      <c r="G11" s="2"/>
      <c r="H11" s="2"/>
      <c r="I11" s="2"/>
      <c r="J11" s="2"/>
      <c r="K11" s="2"/>
    </row>
    <row r="12" spans="1:11" ht="15.75">
      <c r="A12" s="6" t="s">
        <v>33</v>
      </c>
      <c r="B12" s="6" t="s">
        <v>34</v>
      </c>
      <c r="C12" s="6" t="s">
        <v>35</v>
      </c>
      <c r="D12" s="6" t="s">
        <v>36</v>
      </c>
      <c r="E12" s="4"/>
      <c r="F12" s="2"/>
      <c r="G12" s="2"/>
      <c r="H12" s="2"/>
      <c r="I12" s="2"/>
      <c r="J12" s="2"/>
      <c r="K12" s="2"/>
    </row>
    <row r="13" spans="1:11" ht="15.75">
      <c r="A13" s="4" t="s">
        <v>31</v>
      </c>
      <c r="B13" s="4">
        <v>0.2</v>
      </c>
      <c r="C13" s="4">
        <v>0.7</v>
      </c>
      <c r="D13" s="4">
        <f>B13*C13</f>
        <v>0.13999999999999999</v>
      </c>
      <c r="E13" s="4">
        <f>D13/$D$15</f>
        <v>0.34146341463414626</v>
      </c>
      <c r="F13" s="2"/>
      <c r="G13" s="2"/>
      <c r="H13" s="2"/>
      <c r="I13" s="2"/>
      <c r="J13" s="2"/>
      <c r="K13" s="2"/>
    </row>
    <row r="14" spans="1:11" ht="15.75">
      <c r="A14" s="4" t="s">
        <v>32</v>
      </c>
      <c r="B14" s="4">
        <v>0.9</v>
      </c>
      <c r="C14" s="4">
        <v>0.3</v>
      </c>
      <c r="D14" s="4">
        <f>B14*C14</f>
        <v>0.27</v>
      </c>
      <c r="E14" s="4">
        <f>D14/$D$15</f>
        <v>0.6585365853658537</v>
      </c>
      <c r="F14" s="2"/>
      <c r="G14" s="2"/>
      <c r="H14" s="2"/>
      <c r="I14" s="2"/>
      <c r="J14" s="2"/>
      <c r="K14" s="2"/>
    </row>
    <row r="15" spans="1:11" ht="15.75">
      <c r="A15" s="4"/>
      <c r="B15" s="4"/>
      <c r="C15" s="5" t="s">
        <v>40</v>
      </c>
      <c r="D15" s="4">
        <f>SUM(D13:D14)</f>
        <v>0.41000000000000003</v>
      </c>
      <c r="E15" s="4"/>
      <c r="F15" s="2"/>
      <c r="G15" s="2"/>
      <c r="H15" s="2"/>
      <c r="I15" s="2"/>
      <c r="J15" s="2"/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C20" sqref="B20:C21"/>
    </sheetView>
  </sheetViews>
  <sheetFormatPr defaultColWidth="9.140625" defaultRowHeight="12.75"/>
  <cols>
    <col min="1" max="1" width="14.7109375" style="0" bestFit="1" customWidth="1"/>
    <col min="2" max="2" width="21.57421875" style="0" customWidth="1"/>
    <col min="3" max="3" width="28.8515625" style="0" customWidth="1"/>
    <col min="4" max="4" width="11.00390625" style="0" customWidth="1"/>
    <col min="5" max="5" width="19.8515625" style="0" bestFit="1" customWidth="1"/>
  </cols>
  <sheetData>
    <row r="1" ht="15.75">
      <c r="B1" s="3" t="s">
        <v>58</v>
      </c>
    </row>
    <row r="3" spans="1:5" ht="15.75">
      <c r="A3" s="4"/>
      <c r="B3" s="4"/>
      <c r="C3" s="5" t="s">
        <v>46</v>
      </c>
      <c r="D3" s="4"/>
      <c r="E3" s="4"/>
    </row>
    <row r="4" spans="1:5" ht="15.75">
      <c r="A4" s="5" t="s">
        <v>43</v>
      </c>
      <c r="B4" s="5" t="s">
        <v>27</v>
      </c>
      <c r="C4" s="5" t="s">
        <v>28</v>
      </c>
      <c r="D4" s="5" t="s">
        <v>29</v>
      </c>
      <c r="E4" s="5" t="s">
        <v>30</v>
      </c>
    </row>
    <row r="5" spans="1:5" ht="15.75">
      <c r="A5" s="6" t="s">
        <v>33</v>
      </c>
      <c r="B5" s="6" t="s">
        <v>34</v>
      </c>
      <c r="C5" s="6" t="s">
        <v>35</v>
      </c>
      <c r="D5" s="6" t="s">
        <v>36</v>
      </c>
      <c r="E5" s="4"/>
    </row>
    <row r="6" spans="1:5" ht="15.75">
      <c r="A6" s="4" t="s">
        <v>44</v>
      </c>
      <c r="B6" s="4">
        <v>0.9</v>
      </c>
      <c r="C6" s="4">
        <v>0.5</v>
      </c>
      <c r="D6" s="4">
        <f>B6*C6</f>
        <v>0.45</v>
      </c>
      <c r="E6" s="4">
        <f>D6/$D$8</f>
        <v>0.75</v>
      </c>
    </row>
    <row r="7" spans="1:5" ht="15.75">
      <c r="A7" s="4" t="s">
        <v>45</v>
      </c>
      <c r="B7" s="4">
        <v>0.3</v>
      </c>
      <c r="C7" s="4">
        <v>0.5</v>
      </c>
      <c r="D7" s="4">
        <f>B7*C7</f>
        <v>0.15</v>
      </c>
      <c r="E7" s="4">
        <f>D7/$D$8</f>
        <v>0.25</v>
      </c>
    </row>
    <row r="8" spans="1:5" ht="15.75">
      <c r="A8" s="4"/>
      <c r="B8" s="4"/>
      <c r="C8" s="5" t="s">
        <v>48</v>
      </c>
      <c r="D8" s="4">
        <f>SUM(D6:D7)</f>
        <v>0.6</v>
      </c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5" t="s">
        <v>47</v>
      </c>
      <c r="D10" s="4"/>
      <c r="E10" s="4"/>
    </row>
    <row r="11" spans="1:5" ht="15.75">
      <c r="A11" s="5" t="s">
        <v>43</v>
      </c>
      <c r="B11" s="5" t="s">
        <v>27</v>
      </c>
      <c r="C11" s="5" t="s">
        <v>28</v>
      </c>
      <c r="D11" s="5" t="s">
        <v>29</v>
      </c>
      <c r="E11" s="5" t="s">
        <v>30</v>
      </c>
    </row>
    <row r="12" spans="1:5" ht="15.75">
      <c r="A12" s="6" t="s">
        <v>33</v>
      </c>
      <c r="B12" s="6" t="s">
        <v>34</v>
      </c>
      <c r="C12" s="6" t="s">
        <v>35</v>
      </c>
      <c r="D12" s="6" t="s">
        <v>36</v>
      </c>
      <c r="E12" s="4"/>
    </row>
    <row r="13" spans="1:5" ht="15.75">
      <c r="A13" s="4" t="s">
        <v>44</v>
      </c>
      <c r="B13" s="4">
        <v>0.1</v>
      </c>
      <c r="C13" s="4">
        <v>0.5</v>
      </c>
      <c r="D13" s="4">
        <f>B13*C13</f>
        <v>0.05</v>
      </c>
      <c r="E13" s="4">
        <f>D13/$D$15</f>
        <v>0.12500000000000003</v>
      </c>
    </row>
    <row r="14" spans="1:5" ht="15.75">
      <c r="A14" s="4" t="s">
        <v>45</v>
      </c>
      <c r="B14" s="4">
        <v>0.7</v>
      </c>
      <c r="C14" s="4">
        <v>0.5</v>
      </c>
      <c r="D14" s="4">
        <f>B14*C14</f>
        <v>0.35</v>
      </c>
      <c r="E14" s="4">
        <f>D14/$D$15</f>
        <v>0.875</v>
      </c>
    </row>
    <row r="15" spans="1:5" ht="15.75">
      <c r="A15" s="4"/>
      <c r="B15" s="4"/>
      <c r="C15" s="5" t="s">
        <v>49</v>
      </c>
      <c r="D15" s="4">
        <f>SUM(D13:D14)</f>
        <v>0.39999999999999997</v>
      </c>
      <c r="E15" s="4"/>
    </row>
    <row r="20" ht="12.75">
      <c r="A20" t="s">
        <v>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dcterms:created xsi:type="dcterms:W3CDTF">2004-03-19T21:30:51Z</dcterms:created>
  <dcterms:modified xsi:type="dcterms:W3CDTF">2005-11-15T21:24:47Z</dcterms:modified>
  <cp:category/>
  <cp:version/>
  <cp:contentType/>
  <cp:contentStatus/>
</cp:coreProperties>
</file>