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5715" activeTab="0"/>
  </bookViews>
  <sheets>
    <sheet name="P04-19" sheetId="1" r:id="rId1"/>
    <sheet name="Given P04-19" sheetId="2" r:id="rId2"/>
    <sheet name="P04-22" sheetId="3" r:id="rId3"/>
    <sheet name="Given P04-22" sheetId="4" r:id="rId4"/>
  </sheets>
  <definedNames>
    <definedName name="_xlnm.Print_Area" localSheetId="0">'P04-19'!$A$1:$F$56</definedName>
    <definedName name="_xlnm.Print_Titles" localSheetId="0">'P04-19'!$1:$4</definedName>
    <definedName name="_xlnm.Print_Titles" localSheetId="2">'P04-22'!$1:$4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9"/>
            <rFont val="Tahoma"/>
            <family val="2"/>
          </rPr>
          <t xml:space="preserve">Enter the appropriate data in the yellow cells.  Your answers will be verified. </t>
        </r>
      </text>
    </comment>
    <comment ref="A49" authorId="0">
      <text>
        <r>
          <rPr>
            <sz val="9"/>
            <rFont val="Tahoma"/>
            <family val="2"/>
          </rPr>
          <t>Enter a short answer regarding your recommendation.</t>
        </r>
      </text>
    </comment>
  </commentList>
</comments>
</file>

<file path=xl/comments3.xml><?xml version="1.0" encoding="utf-8"?>
<comments xmlns="http://schemas.openxmlformats.org/spreadsheetml/2006/main">
  <authors>
    <author>x</author>
    <author>Jack Terry</author>
  </authors>
  <commentList>
    <comment ref="C9" authorId="0">
      <text>
        <r>
          <rPr>
            <sz val="9"/>
            <rFont val="Tahoma"/>
            <family val="2"/>
          </rPr>
          <t xml:space="preserve">Enter the appropriate data in the yellow cells.  Your answers will be verified. </t>
        </r>
      </text>
    </comment>
    <comment ref="C14" authorId="0">
      <text>
        <r>
          <rPr>
            <sz val="9"/>
            <rFont val="Tahoma"/>
            <family val="2"/>
          </rPr>
          <t xml:space="preserve">Enter the appropriate data in the yellow cells.  Your answers for break even points in units and dollars will be verified. </t>
        </r>
      </text>
    </comment>
    <comment ref="C27" authorId="0">
      <text>
        <r>
          <rPr>
            <sz val="9"/>
            <rFont val="Tahoma"/>
            <family val="2"/>
          </rPr>
          <t xml:space="preserve">Enter the appropriate data in the yellow cells.  Your answer for "Increase in monthly net income" will be verified. </t>
        </r>
      </text>
    </comment>
    <comment ref="C35" authorId="0">
      <text>
        <r>
          <rPr>
            <sz val="9"/>
            <rFont val="Tahoma"/>
            <family val="2"/>
          </rPr>
          <t xml:space="preserve">Enter the appropriate data in the yellow cells.  Your answer for "Net loss" will be verified. </t>
        </r>
      </text>
    </comment>
    <comment ref="C53" authorId="0">
      <text>
        <r>
          <rPr>
            <sz val="9"/>
            <rFont val="Tahoma"/>
            <family val="2"/>
          </rPr>
          <t xml:space="preserve">Enter the appropriate data in the yellow cells.  Your answers for "Contribution margin" will be verified. </t>
        </r>
      </text>
    </comment>
    <comment ref="C58" authorId="0">
      <text>
        <r>
          <rPr>
            <sz val="9"/>
            <rFont val="Tahoma"/>
            <family val="2"/>
          </rPr>
          <t xml:space="preserve">Enter the appropriate data in the yellow cells.  Your answers for break-even points will be verified. </t>
        </r>
      </text>
    </comment>
    <comment ref="C66" authorId="0">
      <text>
        <r>
          <rPr>
            <sz val="9"/>
            <rFont val="Tahoma"/>
            <family val="2"/>
          </rPr>
          <t xml:space="preserve">Enter the appropriate data in the yellow cells.  Your answers for "Net income" will be verified. </t>
        </r>
      </text>
    </comment>
    <comment ref="C43" authorId="1">
      <text>
        <r>
          <rPr>
            <sz val="8"/>
            <rFont val="Tahoma"/>
            <family val="2"/>
          </rPr>
          <t xml:space="preserve">Enter the appropriate data in the yellow cells.  Your answer for "Number of units" will be verified. </t>
        </r>
      </text>
    </comment>
  </commentList>
</comments>
</file>

<file path=xl/sharedStrings.xml><?xml version="1.0" encoding="utf-8"?>
<sst xmlns="http://schemas.openxmlformats.org/spreadsheetml/2006/main" count="167" uniqueCount="120">
  <si>
    <t>Student Name:</t>
  </si>
  <si>
    <t>Class:</t>
  </si>
  <si>
    <t>Information from recent month's income statement:</t>
  </si>
  <si>
    <t>Sales</t>
  </si>
  <si>
    <t>1.</t>
  </si>
  <si>
    <t>Contribution margin ratio:</t>
  </si>
  <si>
    <t>Percent</t>
  </si>
  <si>
    <t>Calculations</t>
  </si>
  <si>
    <t>Total</t>
  </si>
  <si>
    <t>Per Unit</t>
  </si>
  <si>
    <t>of Sales</t>
  </si>
  <si>
    <t>Contribution margin</t>
  </si>
  <si>
    <t>Net loss</t>
  </si>
  <si>
    <t>Information for Part 2:</t>
  </si>
  <si>
    <t>Break-even point:</t>
  </si>
  <si>
    <t xml:space="preserve">  Increase in monthly advertising budget</t>
  </si>
  <si>
    <t xml:space="preserve">  Sales</t>
  </si>
  <si>
    <t xml:space="preserve">  Increase in monthly sales</t>
  </si>
  <si>
    <t xml:space="preserve">  Variable expense</t>
  </si>
  <si>
    <t xml:space="preserve">  Fixed expense</t>
  </si>
  <si>
    <t>Information for Part 3:</t>
  </si>
  <si>
    <t xml:space="preserve">  Profits</t>
  </si>
  <si>
    <t xml:space="preserve">  Reduction in selling price</t>
  </si>
  <si>
    <t xml:space="preserve">  Increase in monthly unit sales</t>
  </si>
  <si>
    <t>Alternative break-even</t>
  </si>
  <si>
    <t>Information for Part 4:</t>
  </si>
  <si>
    <t xml:space="preserve"> point calculation:</t>
  </si>
  <si>
    <t xml:space="preserve">  Increase in packaging cost per unit</t>
  </si>
  <si>
    <t xml:space="preserve">  Targeted profit each month</t>
  </si>
  <si>
    <t>Information for Part 5:</t>
  </si>
  <si>
    <t>2.</t>
  </si>
  <si>
    <t>Incremental contribution margin:</t>
  </si>
  <si>
    <t xml:space="preserve">  Reduction in variable costs per unit</t>
  </si>
  <si>
    <t xml:space="preserve">  Increased sales</t>
  </si>
  <si>
    <t xml:space="preserve">  Increase in monthly fixed costs</t>
  </si>
  <si>
    <t xml:space="preserve">  Less increase advertising cost</t>
  </si>
  <si>
    <t xml:space="preserve">  Expected sales in units</t>
  </si>
  <si>
    <t xml:space="preserve">  Increase in monthly net income</t>
  </si>
  <si>
    <t>Current loss per month</t>
  </si>
  <si>
    <t>Add increase</t>
  </si>
  <si>
    <t>Total income per month</t>
  </si>
  <si>
    <t>3.</t>
  </si>
  <si>
    <t>4.</t>
  </si>
  <si>
    <t>Units sold to reach target profit:</t>
  </si>
  <si>
    <t>Variable expenses</t>
  </si>
  <si>
    <t>Fixed expenses</t>
  </si>
  <si>
    <t>Profits</t>
  </si>
  <si>
    <t>Number of units</t>
  </si>
  <si>
    <t>Alternative calculation:</t>
  </si>
  <si>
    <t>5a.</t>
  </si>
  <si>
    <t>5b.</t>
  </si>
  <si>
    <t>Comparative income statements:</t>
  </si>
  <si>
    <t>Not Automated</t>
  </si>
  <si>
    <t>Automated</t>
  </si>
  <si>
    <t>%</t>
  </si>
  <si>
    <t>Net operating loss</t>
  </si>
  <si>
    <t xml:space="preserve">  Units sold</t>
  </si>
  <si>
    <t xml:space="preserve">  Sales price per unit</t>
  </si>
  <si>
    <t xml:space="preserve">  Unit contribution margin</t>
  </si>
  <si>
    <t xml:space="preserve">  Contribution margin ratio</t>
  </si>
  <si>
    <t>Break-even point in sales dollars</t>
  </si>
  <si>
    <t>Break-even point in unit sales</t>
  </si>
  <si>
    <t>Contribution Income Statement</t>
  </si>
  <si>
    <t>Unit price</t>
  </si>
  <si>
    <t>Variable cost per unit</t>
  </si>
  <si>
    <t>Annual fixed costs</t>
  </si>
  <si>
    <t>Estimated sales increase</t>
  </si>
  <si>
    <t>Operating results last year:</t>
  </si>
  <si>
    <t xml:space="preserve"> Sales</t>
  </si>
  <si>
    <t xml:space="preserve">1. CM ratio </t>
  </si>
  <si>
    <t xml:space="preserve"> Contribution margin</t>
  </si>
  <si>
    <t xml:space="preserve">    Contribution margin</t>
  </si>
  <si>
    <t xml:space="preserve">    Fixed expenses</t>
  </si>
  <si>
    <t xml:space="preserve">    CM ratio</t>
  </si>
  <si>
    <t>Units sold last year</t>
  </si>
  <si>
    <t>Increase in advertising expense</t>
  </si>
  <si>
    <t>3. Net income increase</t>
  </si>
  <si>
    <t xml:space="preserve">    Increased sales</t>
  </si>
  <si>
    <t>Increase in sales commission per unit</t>
  </si>
  <si>
    <t xml:space="preserve">    Fixed costs change</t>
  </si>
  <si>
    <t xml:space="preserve">        Contribution margin</t>
  </si>
  <si>
    <t xml:space="preserve">         % Sales increase</t>
  </si>
  <si>
    <t>Units</t>
  </si>
  <si>
    <t>Last Year:</t>
  </si>
  <si>
    <t>Proposed:</t>
  </si>
  <si>
    <t>Expected total contribution margin</t>
  </si>
  <si>
    <t>Present total contribution margin</t>
  </si>
  <si>
    <t xml:space="preserve">         Degree of op. leverage</t>
  </si>
  <si>
    <t xml:space="preserve"> Net operating income</t>
  </si>
  <si>
    <t>Expected percentage increase in sales</t>
  </si>
  <si>
    <t>Expected percentage sales increase next year</t>
  </si>
  <si>
    <t xml:space="preserve">    Break-even sales</t>
  </si>
  <si>
    <t>Break-even point (units)</t>
  </si>
  <si>
    <t>Break-even point (dollars)</t>
  </si>
  <si>
    <t xml:space="preserve">    Increased contribution margin</t>
  </si>
  <si>
    <t xml:space="preserve">     b. Increase in net operating income</t>
  </si>
  <si>
    <t>Net operating income</t>
  </si>
  <si>
    <t>5.</t>
  </si>
  <si>
    <t>Incremental contribution margin</t>
  </si>
  <si>
    <t>6.  Incremental analysis</t>
  </si>
  <si>
    <t xml:space="preserve">        Degree of operating leverage</t>
  </si>
  <si>
    <t xml:space="preserve">         Increase in net operating income</t>
  </si>
  <si>
    <t>Dollars</t>
  </si>
  <si>
    <t>Ratio</t>
  </si>
  <si>
    <t xml:space="preserve"> Variable expenses</t>
  </si>
  <si>
    <t xml:space="preserve"> Fixed expenses</t>
  </si>
  <si>
    <t>Percentage reduction in sales price</t>
  </si>
  <si>
    <t xml:space="preserve">    Variable expenses</t>
  </si>
  <si>
    <t>FEATHER FRIENDS, INC.</t>
  </si>
  <si>
    <t xml:space="preserve">    Sales price</t>
  </si>
  <si>
    <t>2. Dollar sales to break even</t>
  </si>
  <si>
    <t xml:space="preserve">    Net operating income increase</t>
  </si>
  <si>
    <t>4. a. Degree of operating leverage</t>
  </si>
  <si>
    <t xml:space="preserve">        Net operating income</t>
  </si>
  <si>
    <t>PEM, INC.</t>
  </si>
  <si>
    <t>Unit contribution margin</t>
  </si>
  <si>
    <t>Given Data P04-22:</t>
  </si>
  <si>
    <t>Problem 4-22</t>
  </si>
  <si>
    <t>Given Data P04-19:</t>
  </si>
  <si>
    <t>Problem 4-19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</si>
</sst>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#,##0.0000_);\(#,##0.0000\)"/>
    <numFmt numFmtId="169" formatCode="0.00_)"/>
    <numFmt numFmtId="170" formatCode="0.000_)"/>
    <numFmt numFmtId="171" formatCode="#\ ?/2"/>
    <numFmt numFmtId="172" formatCode="&quot;$&quot;#,##0.000_);\(&quot;$&quot;#,##0.000\)"/>
    <numFmt numFmtId="173" formatCode="0.0000%"/>
    <numFmt numFmtId="174" formatCode="&quot;$&quot;#,##0.00000_);\(&quot;$&quot;#,##0.00000\)"/>
    <numFmt numFmtId="175" formatCode="#,##0.00000_);\(#,##0.00000\)"/>
    <numFmt numFmtId="176" formatCode="&quot;$&quot;#,##0.0000_);\(&quot;$&quot;#,##0.0000\)"/>
    <numFmt numFmtId="177" formatCode="&quot;$&quot;#,##0.000_);[Red]\(&quot;$&quot;#,##0.000\)"/>
    <numFmt numFmtId="178" formatCode="&quot;$&quot;#,##0.0000_);[Red]\(&quot;$&quot;#,##0.00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Tahoma"/>
      <family val="2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44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>
        <color indexed="8"/>
      </top>
      <bottom style="hair">
        <color indexed="44"/>
      </bottom>
    </border>
    <border>
      <left style="hair">
        <color indexed="44"/>
      </left>
      <right>
        <color indexed="63"/>
      </right>
      <top style="thin">
        <color indexed="8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44"/>
      </left>
      <right style="hair">
        <color indexed="44"/>
      </right>
      <top>
        <color indexed="63"/>
      </top>
      <bottom style="double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21">
      <alignment/>
      <protection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6" fontId="5" fillId="2" borderId="0" xfId="17" applyNumberFormat="1" applyFont="1" applyFill="1" applyAlignment="1">
      <alignment/>
    </xf>
    <xf numFmtId="38" fontId="5" fillId="2" borderId="0" xfId="15" applyNumberFormat="1" applyFont="1" applyFill="1" applyAlignment="1">
      <alignment/>
    </xf>
    <xf numFmtId="38" fontId="5" fillId="2" borderId="1" xfId="15" applyNumberFormat="1" applyFont="1" applyFill="1" applyBorder="1" applyAlignment="1">
      <alignment/>
    </xf>
    <xf numFmtId="9" fontId="5" fillId="2" borderId="0" xfId="22" applyFont="1" applyFill="1" applyAlignment="1">
      <alignment/>
    </xf>
    <xf numFmtId="8" fontId="5" fillId="2" borderId="0" xfId="17" applyNumberFormat="1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 quotePrefix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left"/>
      <protection/>
    </xf>
    <xf numFmtId="39" fontId="5" fillId="2" borderId="0" xfId="0" applyNumberFormat="1" applyFont="1" applyFill="1" applyAlignment="1" applyProtection="1">
      <alignment/>
      <protection/>
    </xf>
    <xf numFmtId="37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5" fontId="5" fillId="2" borderId="2" xfId="0" applyNumberFormat="1" applyFont="1" applyFill="1" applyBorder="1" applyAlignment="1" applyProtection="1">
      <alignment horizontal="center"/>
      <protection/>
    </xf>
    <xf numFmtId="6" fontId="5" fillId="2" borderId="0" xfId="17" applyNumberFormat="1" applyFont="1" applyFill="1" applyAlignment="1" applyProtection="1">
      <alignment/>
      <protection/>
    </xf>
    <xf numFmtId="38" fontId="5" fillId="2" borderId="0" xfId="15" applyNumberFormat="1" applyFont="1" applyFill="1" applyAlignment="1" applyProtection="1">
      <alignment/>
      <protection/>
    </xf>
    <xf numFmtId="38" fontId="5" fillId="2" borderId="1" xfId="15" applyNumberFormat="1" applyFont="1" applyFill="1" applyBorder="1" applyAlignment="1" applyProtection="1">
      <alignment/>
      <protection/>
    </xf>
    <xf numFmtId="6" fontId="5" fillId="2" borderId="3" xfId="17" applyNumberFormat="1" applyFont="1" applyFill="1" applyBorder="1" applyAlignment="1" applyProtection="1">
      <alignment/>
      <protection/>
    </xf>
    <xf numFmtId="9" fontId="5" fillId="2" borderId="0" xfId="22" applyFont="1" applyFill="1" applyAlignment="1" applyProtection="1">
      <alignment/>
      <protection/>
    </xf>
    <xf numFmtId="5" fontId="5" fillId="2" borderId="0" xfId="15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" fontId="5" fillId="3" borderId="4" xfId="0" applyNumberFormat="1" applyFont="1" applyFill="1" applyBorder="1" applyAlignment="1" applyProtection="1">
      <alignment/>
      <protection locked="0"/>
    </xf>
    <xf numFmtId="9" fontId="5" fillId="3" borderId="5" xfId="0" applyNumberFormat="1" applyFont="1" applyFill="1" applyBorder="1" applyAlignment="1" applyProtection="1">
      <alignment/>
      <protection locked="0"/>
    </xf>
    <xf numFmtId="37" fontId="5" fillId="3" borderId="6" xfId="0" applyNumberFormat="1" applyFont="1" applyFill="1" applyBorder="1" applyAlignment="1" applyProtection="1">
      <alignment/>
      <protection locked="0"/>
    </xf>
    <xf numFmtId="9" fontId="5" fillId="3" borderId="2" xfId="0" applyNumberFormat="1" applyFont="1" applyFill="1" applyBorder="1" applyAlignment="1" applyProtection="1">
      <alignment/>
      <protection locked="0"/>
    </xf>
    <xf numFmtId="5" fontId="5" fillId="3" borderId="7" xfId="0" applyNumberFormat="1" applyFont="1" applyFill="1" applyBorder="1" applyAlignment="1" applyProtection="1">
      <alignment/>
      <protection locked="0"/>
    </xf>
    <xf numFmtId="9" fontId="5" fillId="3" borderId="8" xfId="0" applyNumberFormat="1" applyFont="1" applyFill="1" applyBorder="1" applyAlignment="1" applyProtection="1">
      <alignment/>
      <protection locked="0"/>
    </xf>
    <xf numFmtId="5" fontId="5" fillId="3" borderId="2" xfId="0" applyNumberFormat="1" applyFont="1" applyFill="1" applyBorder="1" applyAlignment="1" applyProtection="1">
      <alignment/>
      <protection locked="0"/>
    </xf>
    <xf numFmtId="9" fontId="5" fillId="3" borderId="9" xfId="0" applyNumberFormat="1" applyFont="1" applyFill="1" applyBorder="1" applyAlignment="1" applyProtection="1">
      <alignment/>
      <protection locked="0"/>
    </xf>
    <xf numFmtId="5" fontId="5" fillId="3" borderId="8" xfId="0" applyNumberFormat="1" applyFont="1" applyFill="1" applyBorder="1" applyAlignment="1" applyProtection="1">
      <alignment/>
      <protection locked="0"/>
    </xf>
    <xf numFmtId="5" fontId="5" fillId="3" borderId="5" xfId="0" applyNumberFormat="1" applyFont="1" applyFill="1" applyBorder="1" applyAlignment="1" applyProtection="1">
      <alignment/>
      <protection locked="0"/>
    </xf>
    <xf numFmtId="37" fontId="5" fillId="3" borderId="2" xfId="0" applyNumberFormat="1" applyFont="1" applyFill="1" applyBorder="1" applyAlignment="1" applyProtection="1">
      <alignment/>
      <protection locked="0"/>
    </xf>
    <xf numFmtId="38" fontId="5" fillId="3" borderId="8" xfId="15" applyNumberFormat="1" applyFont="1" applyFill="1" applyBorder="1" applyAlignment="1" applyProtection="1">
      <alignment/>
      <protection locked="0"/>
    </xf>
    <xf numFmtId="38" fontId="5" fillId="3" borderId="5" xfId="15" applyNumberFormat="1" applyFont="1" applyFill="1" applyBorder="1" applyAlignment="1" applyProtection="1">
      <alignment/>
      <protection locked="0"/>
    </xf>
    <xf numFmtId="5" fontId="5" fillId="3" borderId="9" xfId="0" applyNumberFormat="1" applyFont="1" applyFill="1" applyBorder="1" applyAlignment="1" applyProtection="1">
      <alignment/>
      <protection locked="0"/>
    </xf>
    <xf numFmtId="5" fontId="5" fillId="3" borderId="10" xfId="0" applyNumberFormat="1" applyFont="1" applyFill="1" applyBorder="1" applyAlignment="1" applyProtection="1">
      <alignment/>
      <protection locked="0"/>
    </xf>
    <xf numFmtId="7" fontId="5" fillId="3" borderId="11" xfId="0" applyNumberFormat="1" applyFont="1" applyFill="1" applyBorder="1" applyAlignment="1" applyProtection="1">
      <alignment/>
      <protection locked="0"/>
    </xf>
    <xf numFmtId="37" fontId="5" fillId="3" borderId="12" xfId="0" applyNumberFormat="1" applyFont="1" applyFill="1" applyBorder="1" applyAlignment="1" applyProtection="1">
      <alignment/>
      <protection locked="0"/>
    </xf>
    <xf numFmtId="169" fontId="5" fillId="3" borderId="13" xfId="0" applyNumberFormat="1" applyFont="1" applyFill="1" applyBorder="1" applyAlignment="1" applyProtection="1">
      <alignment/>
      <protection locked="0"/>
    </xf>
    <xf numFmtId="37" fontId="5" fillId="3" borderId="9" xfId="0" applyNumberFormat="1" applyFont="1" applyFill="1" applyBorder="1" applyAlignment="1" applyProtection="1">
      <alignment/>
      <protection locked="0"/>
    </xf>
    <xf numFmtId="5" fontId="5" fillId="3" borderId="14" xfId="0" applyNumberFormat="1" applyFont="1" applyFill="1" applyBorder="1" applyAlignment="1" applyProtection="1">
      <alignment/>
      <protection locked="0"/>
    </xf>
    <xf numFmtId="7" fontId="5" fillId="3" borderId="15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6" fontId="5" fillId="3" borderId="5" xfId="17" applyNumberFormat="1" applyFont="1" applyFill="1" applyBorder="1" applyAlignment="1" applyProtection="1">
      <alignment/>
      <protection locked="0"/>
    </xf>
    <xf numFmtId="6" fontId="5" fillId="3" borderId="16" xfId="17" applyNumberFormat="1" applyFont="1" applyFill="1" applyBorder="1" applyAlignment="1" applyProtection="1">
      <alignment/>
      <protection locked="0"/>
    </xf>
    <xf numFmtId="9" fontId="5" fillId="3" borderId="5" xfId="22" applyFont="1" applyFill="1" applyBorder="1" applyAlignment="1" applyProtection="1">
      <alignment/>
      <protection locked="0"/>
    </xf>
    <xf numFmtId="38" fontId="5" fillId="3" borderId="1" xfId="15" applyNumberFormat="1" applyFont="1" applyFill="1" applyBorder="1" applyAlignment="1" applyProtection="1">
      <alignment/>
      <protection locked="0"/>
    </xf>
    <xf numFmtId="38" fontId="5" fillId="3" borderId="17" xfId="15" applyNumberFormat="1" applyFont="1" applyFill="1" applyBorder="1" applyAlignment="1" applyProtection="1">
      <alignment/>
      <protection locked="0"/>
    </xf>
    <xf numFmtId="9" fontId="5" fillId="3" borderId="1" xfId="22" applyFont="1" applyFill="1" applyBorder="1" applyAlignment="1" applyProtection="1">
      <alignment/>
      <protection locked="0"/>
    </xf>
    <xf numFmtId="6" fontId="5" fillId="3" borderId="3" xfId="17" applyNumberFormat="1" applyFont="1" applyFill="1" applyBorder="1" applyAlignment="1" applyProtection="1">
      <alignment/>
      <protection locked="0"/>
    </xf>
    <xf numFmtId="6" fontId="5" fillId="3" borderId="18" xfId="17" applyNumberFormat="1" applyFont="1" applyFill="1" applyBorder="1" applyAlignment="1" applyProtection="1">
      <alignment/>
      <protection locked="0"/>
    </xf>
    <xf numFmtId="9" fontId="5" fillId="3" borderId="3" xfId="22" applyFont="1" applyFill="1" applyBorder="1" applyAlignment="1" applyProtection="1">
      <alignment/>
      <protection locked="0"/>
    </xf>
    <xf numFmtId="6" fontId="5" fillId="3" borderId="0" xfId="0" applyNumberFormat="1" applyFont="1" applyFill="1" applyAlignment="1" applyProtection="1">
      <alignment/>
      <protection locked="0"/>
    </xf>
    <xf numFmtId="38" fontId="5" fillId="3" borderId="19" xfId="15" applyNumberFormat="1" applyFont="1" applyFill="1" applyBorder="1" applyAlignment="1" applyProtection="1">
      <alignment/>
      <protection locked="0"/>
    </xf>
    <xf numFmtId="38" fontId="5" fillId="3" borderId="0" xfId="15" applyNumberFormat="1" applyFont="1" applyFill="1" applyAlignment="1" applyProtection="1">
      <alignment/>
      <protection locked="0"/>
    </xf>
    <xf numFmtId="5" fontId="5" fillId="3" borderId="0" xfId="17" applyNumberFormat="1" applyFont="1" applyFill="1" applyAlignment="1" applyProtection="1">
      <alignment/>
      <protection locked="0"/>
    </xf>
    <xf numFmtId="6" fontId="5" fillId="3" borderId="0" xfId="17" applyNumberFormat="1" applyFont="1" applyFill="1" applyAlignment="1" applyProtection="1">
      <alignment/>
      <protection locked="0"/>
    </xf>
    <xf numFmtId="5" fontId="5" fillId="3" borderId="5" xfId="17" applyNumberFormat="1" applyFont="1" applyFill="1" applyBorder="1" applyAlignment="1" applyProtection="1">
      <alignment/>
      <protection locked="0"/>
    </xf>
    <xf numFmtId="38" fontId="5" fillId="3" borderId="20" xfId="15" applyNumberFormat="1" applyFont="1" applyFill="1" applyBorder="1" applyAlignment="1" applyProtection="1">
      <alignment/>
      <protection locked="0"/>
    </xf>
    <xf numFmtId="5" fontId="5" fillId="3" borderId="3" xfId="17" applyNumberFormat="1" applyFont="1" applyFill="1" applyBorder="1" applyAlignment="1" applyProtection="1">
      <alignment/>
      <protection locked="0"/>
    </xf>
    <xf numFmtId="40" fontId="5" fillId="3" borderId="19" xfId="15" applyNumberFormat="1" applyFont="1" applyFill="1" applyBorder="1" applyAlignment="1" applyProtection="1">
      <alignment/>
      <protection locked="0"/>
    </xf>
    <xf numFmtId="38" fontId="5" fillId="3" borderId="21" xfId="15" applyNumberFormat="1" applyFont="1" applyFill="1" applyBorder="1" applyAlignment="1" applyProtection="1">
      <alignment/>
      <protection locked="0"/>
    </xf>
    <xf numFmtId="6" fontId="5" fillId="3" borderId="22" xfId="17" applyNumberFormat="1" applyFont="1" applyFill="1" applyBorder="1" applyAlignment="1" applyProtection="1">
      <alignment/>
      <protection locked="0"/>
    </xf>
    <xf numFmtId="9" fontId="5" fillId="3" borderId="19" xfId="22" applyFont="1" applyFill="1" applyBorder="1" applyAlignment="1" applyProtection="1">
      <alignment/>
      <protection locked="0"/>
    </xf>
    <xf numFmtId="9" fontId="5" fillId="3" borderId="23" xfId="22" applyFont="1" applyFill="1" applyBorder="1" applyAlignment="1" applyProtection="1">
      <alignment/>
      <protection locked="0"/>
    </xf>
    <xf numFmtId="9" fontId="5" fillId="3" borderId="24" xfId="22" applyFont="1" applyFill="1" applyBorder="1" applyAlignment="1" applyProtection="1">
      <alignment/>
      <protection locked="0"/>
    </xf>
    <xf numFmtId="38" fontId="5" fillId="3" borderId="25" xfId="15" applyNumberFormat="1" applyFont="1" applyFill="1" applyBorder="1" applyAlignment="1" applyProtection="1">
      <alignment/>
      <protection locked="0"/>
    </xf>
    <xf numFmtId="9" fontId="5" fillId="3" borderId="26" xfId="22" applyFont="1" applyFill="1" applyBorder="1" applyAlignment="1" applyProtection="1">
      <alignment/>
      <protection locked="0"/>
    </xf>
    <xf numFmtId="38" fontId="5" fillId="3" borderId="1" xfId="0" applyNumberFormat="1" applyFont="1" applyFill="1" applyBorder="1" applyAlignment="1" applyProtection="1">
      <alignment/>
      <protection locked="0"/>
    </xf>
    <xf numFmtId="6" fontId="5" fillId="3" borderId="3" xfId="0" applyNumberFormat="1" applyFont="1" applyFill="1" applyBorder="1" applyAlignment="1" applyProtection="1">
      <alignment/>
      <protection locked="0"/>
    </xf>
    <xf numFmtId="0" fontId="5" fillId="2" borderId="0" xfId="21" applyFill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42" fontId="5" fillId="2" borderId="0" xfId="15" applyNumberFormat="1" applyFont="1" applyFill="1" applyAlignment="1">
      <alignment/>
    </xf>
    <xf numFmtId="42" fontId="5" fillId="2" borderId="0" xfId="17" applyNumberFormat="1" applyFont="1" applyFill="1" applyAlignment="1">
      <alignment/>
    </xf>
    <xf numFmtId="42" fontId="5" fillId="2" borderId="3" xfId="17" applyNumberFormat="1" applyFont="1" applyFill="1" applyBorder="1" applyAlignment="1">
      <alignment/>
    </xf>
    <xf numFmtId="42" fontId="5" fillId="3" borderId="4" xfId="1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42" fontId="5" fillId="3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33.140625" style="7" bestFit="1" customWidth="1"/>
    <col min="2" max="2" width="9.00390625" style="7" customWidth="1"/>
    <col min="3" max="3" width="8.8515625" style="7" bestFit="1" customWidth="1"/>
    <col min="4" max="4" width="10.8515625" style="7" bestFit="1" customWidth="1"/>
    <col min="5" max="5" width="8.8515625" style="7" bestFit="1" customWidth="1"/>
    <col min="6" max="6" width="2.7109375" style="6" customWidth="1"/>
    <col min="7" max="62" width="9.140625" style="6" customWidth="1"/>
    <col min="63" max="16384" width="9.140625" style="7" customWidth="1"/>
  </cols>
  <sheetData>
    <row r="1" spans="2:7" ht="12.75">
      <c r="B1" s="19" t="s">
        <v>0</v>
      </c>
      <c r="C1" s="35"/>
      <c r="F1" s="7"/>
      <c r="G1" s="7"/>
    </row>
    <row r="2" spans="2:7" ht="12.75">
      <c r="B2" s="19" t="s">
        <v>1</v>
      </c>
      <c r="C2" s="35"/>
      <c r="F2" s="7"/>
      <c r="G2" s="7"/>
    </row>
    <row r="3" spans="3:7" ht="12.75">
      <c r="C3" s="20" t="s">
        <v>119</v>
      </c>
      <c r="F3" s="7"/>
      <c r="G3" s="7"/>
    </row>
    <row r="4" spans="6:7" ht="12.75">
      <c r="F4" s="7"/>
      <c r="G4" s="7"/>
    </row>
    <row r="5" spans="1:7" ht="12.75">
      <c r="A5" s="103" t="s">
        <v>108</v>
      </c>
      <c r="B5" s="103"/>
      <c r="C5" s="103"/>
      <c r="D5" s="17"/>
      <c r="E5" s="17"/>
      <c r="F5" s="17"/>
      <c r="G5" s="7"/>
    </row>
    <row r="6" spans="1:7" ht="12.75">
      <c r="A6" s="102" t="s">
        <v>7</v>
      </c>
      <c r="B6" s="102"/>
      <c r="C6" s="102"/>
      <c r="D6" s="17"/>
      <c r="E6" s="17"/>
      <c r="F6" s="17"/>
      <c r="G6" s="7"/>
    </row>
    <row r="7" spans="1:7" ht="12.75">
      <c r="A7" s="17"/>
      <c r="B7" s="17"/>
      <c r="C7" s="17"/>
      <c r="D7" s="17"/>
      <c r="E7" s="17"/>
      <c r="F7" s="17"/>
      <c r="G7" s="7"/>
    </row>
    <row r="8" spans="1:7" ht="12.75">
      <c r="A8" s="23" t="s">
        <v>69</v>
      </c>
      <c r="B8" s="86" t="s">
        <v>102</v>
      </c>
      <c r="C8" s="86" t="s">
        <v>103</v>
      </c>
      <c r="D8" s="17"/>
      <c r="E8" s="17"/>
      <c r="F8" s="17"/>
      <c r="G8" s="7"/>
    </row>
    <row r="9" spans="1:7" ht="12.75">
      <c r="A9" s="23" t="s">
        <v>109</v>
      </c>
      <c r="B9" s="36"/>
      <c r="C9" s="37"/>
      <c r="D9" s="17"/>
      <c r="E9" s="17"/>
      <c r="F9" s="17"/>
      <c r="G9" s="7"/>
    </row>
    <row r="10" spans="1:7" ht="12.75">
      <c r="A10" s="23" t="s">
        <v>107</v>
      </c>
      <c r="B10" s="38"/>
      <c r="C10" s="39"/>
      <c r="D10" s="17"/>
      <c r="E10" s="17"/>
      <c r="F10" s="17"/>
      <c r="G10" s="7"/>
    </row>
    <row r="11" spans="1:7" ht="13.5" thickBot="1">
      <c r="A11" s="23" t="s">
        <v>71</v>
      </c>
      <c r="B11" s="40"/>
      <c r="C11" s="41"/>
      <c r="D11" s="17"/>
      <c r="E11" s="17"/>
      <c r="F11" s="17"/>
      <c r="G11" s="7"/>
    </row>
    <row r="12" spans="1:7" ht="13.5" thickTop="1">
      <c r="A12" s="17"/>
      <c r="B12" s="87">
        <f>IF(B11="","",IF(B11=12,"Correct!","Try again!"))</f>
      </c>
      <c r="C12" s="87">
        <f>IF(C11="","",IF(C11=0.6,"Correct!","Try again!"))</f>
      </c>
      <c r="D12" s="17"/>
      <c r="E12" s="17"/>
      <c r="F12" s="17"/>
      <c r="G12" s="7"/>
    </row>
    <row r="13" spans="1:7" ht="12.75">
      <c r="A13" s="23" t="s">
        <v>110</v>
      </c>
      <c r="B13" s="17"/>
      <c r="C13" s="17"/>
      <c r="D13" s="17"/>
      <c r="E13" s="17"/>
      <c r="F13" s="17"/>
      <c r="G13" s="7"/>
    </row>
    <row r="14" spans="1:7" ht="12.75">
      <c r="A14" s="23" t="s">
        <v>72</v>
      </c>
      <c r="B14" s="42"/>
      <c r="C14" s="17"/>
      <c r="D14" s="17"/>
      <c r="E14" s="17"/>
      <c r="F14" s="17"/>
      <c r="G14" s="7"/>
    </row>
    <row r="15" spans="1:7" ht="12.75">
      <c r="A15" s="23" t="s">
        <v>73</v>
      </c>
      <c r="B15" s="43"/>
      <c r="C15" s="17"/>
      <c r="D15" s="17"/>
      <c r="E15" s="17"/>
      <c r="F15" s="17"/>
      <c r="G15" s="7"/>
    </row>
    <row r="16" spans="1:7" ht="13.5" thickBot="1">
      <c r="A16" s="23" t="s">
        <v>91</v>
      </c>
      <c r="B16" s="44"/>
      <c r="C16" s="17"/>
      <c r="D16" s="17"/>
      <c r="E16" s="17"/>
      <c r="F16" s="17"/>
      <c r="G16" s="7"/>
    </row>
    <row r="17" spans="1:7" ht="13.5" thickTop="1">
      <c r="A17" s="17"/>
      <c r="B17" s="87">
        <f>IF(B16="","",IF(B16=300000,"Correct!","Try again!"))</f>
      </c>
      <c r="C17" s="17"/>
      <c r="D17" s="17"/>
      <c r="E17" s="17"/>
      <c r="F17" s="17"/>
      <c r="G17" s="7"/>
    </row>
    <row r="18" spans="1:7" ht="12.75">
      <c r="A18" s="23" t="s">
        <v>76</v>
      </c>
      <c r="B18" s="17"/>
      <c r="C18" s="17"/>
      <c r="D18" s="17"/>
      <c r="E18" s="17"/>
      <c r="F18" s="17"/>
      <c r="G18" s="7"/>
    </row>
    <row r="19" spans="1:7" ht="12.75">
      <c r="A19" s="23" t="s">
        <v>77</v>
      </c>
      <c r="B19" s="45"/>
      <c r="C19" s="17"/>
      <c r="D19" s="17"/>
      <c r="E19" s="17"/>
      <c r="F19" s="17"/>
      <c r="G19" s="7"/>
    </row>
    <row r="20" spans="1:7" ht="12.75">
      <c r="A20" s="23" t="s">
        <v>73</v>
      </c>
      <c r="B20" s="39"/>
      <c r="C20" s="17"/>
      <c r="D20" s="17"/>
      <c r="E20" s="17"/>
      <c r="F20" s="17"/>
      <c r="G20" s="7"/>
    </row>
    <row r="21" spans="1:7" ht="12.75">
      <c r="A21" s="23" t="s">
        <v>94</v>
      </c>
      <c r="B21" s="45"/>
      <c r="C21" s="17"/>
      <c r="D21" s="17"/>
      <c r="E21" s="17"/>
      <c r="F21" s="17"/>
      <c r="G21" s="7"/>
    </row>
    <row r="22" spans="1:7" ht="12.75">
      <c r="A22" s="23" t="s">
        <v>79</v>
      </c>
      <c r="B22" s="46"/>
      <c r="C22" s="17"/>
      <c r="D22" s="17"/>
      <c r="E22" s="17"/>
      <c r="F22" s="17"/>
      <c r="G22" s="7"/>
    </row>
    <row r="23" spans="1:7" ht="13.5" thickBot="1">
      <c r="A23" s="23" t="s">
        <v>111</v>
      </c>
      <c r="B23" s="44"/>
      <c r="C23" s="17"/>
      <c r="D23" s="17"/>
      <c r="E23" s="17"/>
      <c r="F23" s="17"/>
      <c r="G23" s="7"/>
    </row>
    <row r="24" spans="1:7" ht="13.5" thickTop="1">
      <c r="A24" s="24"/>
      <c r="B24" s="87">
        <f>IF(B23="","",IF(B23=45000,"Correct!","Try again!"))</f>
      </c>
      <c r="C24" s="17"/>
      <c r="D24" s="17"/>
      <c r="E24" s="17"/>
      <c r="F24" s="17"/>
      <c r="G24" s="7"/>
    </row>
    <row r="25" spans="1:7" ht="12.75">
      <c r="A25" s="23" t="s">
        <v>112</v>
      </c>
      <c r="B25" s="17"/>
      <c r="C25" s="17"/>
      <c r="D25" s="17"/>
      <c r="E25" s="17"/>
      <c r="F25" s="17"/>
      <c r="G25" s="7"/>
    </row>
    <row r="26" spans="1:7" ht="12.75">
      <c r="A26" s="23" t="s">
        <v>80</v>
      </c>
      <c r="B26" s="42"/>
      <c r="C26" s="17"/>
      <c r="D26" s="17"/>
      <c r="E26" s="17"/>
      <c r="F26" s="17"/>
      <c r="G26" s="7"/>
    </row>
    <row r="27" spans="1:7" ht="12.75">
      <c r="A27" s="23" t="s">
        <v>113</v>
      </c>
      <c r="B27" s="45"/>
      <c r="C27" s="17"/>
      <c r="D27" s="17"/>
      <c r="E27" s="17"/>
      <c r="F27" s="17"/>
      <c r="G27" s="7"/>
    </row>
    <row r="28" spans="1:7" ht="13.5" thickBot="1">
      <c r="A28" s="23" t="s">
        <v>100</v>
      </c>
      <c r="B28" s="47"/>
      <c r="C28" s="17"/>
      <c r="D28" s="17"/>
      <c r="E28" s="17"/>
      <c r="F28" s="17"/>
      <c r="G28" s="7"/>
    </row>
    <row r="29" spans="1:7" ht="13.5" thickTop="1">
      <c r="A29" s="17"/>
      <c r="B29" s="87">
        <f>IF(B28="","",IF(B28=4,"Correct!","Try again!"))</f>
      </c>
      <c r="C29" s="17"/>
      <c r="D29" s="17"/>
      <c r="E29" s="17"/>
      <c r="F29" s="17"/>
      <c r="G29" s="7"/>
    </row>
    <row r="30" spans="1:7" ht="12.75">
      <c r="A30" s="23" t="s">
        <v>95</v>
      </c>
      <c r="B30" s="17"/>
      <c r="C30" s="17"/>
      <c r="D30" s="17"/>
      <c r="E30" s="17"/>
      <c r="F30" s="17"/>
      <c r="G30" s="7"/>
    </row>
    <row r="31" spans="1:7" ht="12.75">
      <c r="A31" s="23" t="s">
        <v>87</v>
      </c>
      <c r="B31" s="48"/>
      <c r="C31" s="17"/>
      <c r="D31" s="17"/>
      <c r="E31" s="17"/>
      <c r="F31" s="17"/>
      <c r="G31" s="7"/>
    </row>
    <row r="32" spans="1:7" ht="12.75">
      <c r="A32" s="23" t="s">
        <v>81</v>
      </c>
      <c r="B32" s="39"/>
      <c r="C32" s="17"/>
      <c r="D32" s="17"/>
      <c r="E32" s="17"/>
      <c r="F32" s="17"/>
      <c r="G32" s="7"/>
    </row>
    <row r="33" spans="1:7" ht="13.5" thickBot="1">
      <c r="A33" s="23" t="s">
        <v>101</v>
      </c>
      <c r="B33" s="41"/>
      <c r="C33" s="17"/>
      <c r="D33" s="17"/>
      <c r="E33" s="17"/>
      <c r="F33" s="17"/>
      <c r="G33" s="7"/>
    </row>
    <row r="34" spans="1:7" ht="13.5" thickTop="1">
      <c r="A34" s="17"/>
      <c r="B34" s="87">
        <f>IF(B33="","",IF(B33=0.8,"Correct!","Try again!"))</f>
      </c>
      <c r="C34" s="17"/>
      <c r="D34" s="17"/>
      <c r="E34" s="17"/>
      <c r="F34" s="17"/>
      <c r="G34" s="7"/>
    </row>
    <row r="35" spans="1:7" ht="12.75">
      <c r="A35" s="17"/>
      <c r="B35" s="17"/>
      <c r="C35" s="17"/>
      <c r="D35" s="17"/>
      <c r="E35" s="17"/>
      <c r="F35" s="88"/>
      <c r="G35" s="89"/>
    </row>
    <row r="36" spans="1:7" ht="12.75">
      <c r="A36" s="99" t="s">
        <v>97</v>
      </c>
      <c r="B36" s="99"/>
      <c r="C36" s="99"/>
      <c r="D36" s="99"/>
      <c r="E36" s="99"/>
      <c r="F36" s="88"/>
      <c r="G36" s="89"/>
    </row>
    <row r="37" spans="1:7" ht="12.75">
      <c r="A37" s="102" t="s">
        <v>62</v>
      </c>
      <c r="B37" s="102"/>
      <c r="C37" s="102"/>
      <c r="D37" s="102"/>
      <c r="E37" s="102"/>
      <c r="F37" s="88"/>
      <c r="G37" s="89"/>
    </row>
    <row r="38" spans="1:7" ht="12.75">
      <c r="A38" s="17"/>
      <c r="B38" s="17"/>
      <c r="C38" s="17"/>
      <c r="D38" s="25"/>
      <c r="E38" s="25"/>
      <c r="F38" s="88"/>
      <c r="G38" s="89"/>
    </row>
    <row r="39" spans="1:7" ht="12.75">
      <c r="A39" s="18"/>
      <c r="B39" s="26" t="s">
        <v>82</v>
      </c>
      <c r="C39" s="17"/>
      <c r="D39" s="26" t="s">
        <v>82</v>
      </c>
      <c r="E39" s="17"/>
      <c r="F39" s="88"/>
      <c r="G39" s="89"/>
    </row>
    <row r="40" spans="1:7" ht="12.75">
      <c r="A40" s="17"/>
      <c r="B40" s="27" t="s">
        <v>83</v>
      </c>
      <c r="C40" s="46"/>
      <c r="D40" s="28" t="s">
        <v>84</v>
      </c>
      <c r="E40" s="46"/>
      <c r="F40" s="88"/>
      <c r="G40" s="89"/>
    </row>
    <row r="41" spans="1:7" ht="12.75">
      <c r="A41" s="17"/>
      <c r="B41" s="27" t="s">
        <v>8</v>
      </c>
      <c r="C41" s="27" t="s">
        <v>9</v>
      </c>
      <c r="D41" s="27" t="s">
        <v>8</v>
      </c>
      <c r="E41" s="27" t="s">
        <v>9</v>
      </c>
      <c r="F41" s="88"/>
      <c r="G41" s="89"/>
    </row>
    <row r="42" spans="1:7" ht="12.75">
      <c r="A42" s="23" t="s">
        <v>3</v>
      </c>
      <c r="B42" s="49"/>
      <c r="C42" s="50"/>
      <c r="D42" s="49"/>
      <c r="E42" s="51"/>
      <c r="F42" s="88"/>
      <c r="G42" s="89"/>
    </row>
    <row r="43" spans="1:7" ht="12.75">
      <c r="A43" s="23" t="s">
        <v>44</v>
      </c>
      <c r="B43" s="46"/>
      <c r="C43" s="52"/>
      <c r="D43" s="46"/>
      <c r="E43" s="53"/>
      <c r="F43" s="88"/>
      <c r="G43" s="89"/>
    </row>
    <row r="44" spans="1:7" ht="13.5" thickBot="1">
      <c r="A44" s="23" t="s">
        <v>11</v>
      </c>
      <c r="B44" s="54"/>
      <c r="C44" s="55"/>
      <c r="D44" s="54"/>
      <c r="E44" s="56"/>
      <c r="F44" s="88"/>
      <c r="G44" s="90"/>
    </row>
    <row r="45" spans="1:7" ht="13.5" thickTop="1">
      <c r="A45" s="23" t="s">
        <v>45</v>
      </c>
      <c r="B45" s="46"/>
      <c r="C45" s="25"/>
      <c r="D45" s="46"/>
      <c r="E45" s="25"/>
      <c r="F45" s="88"/>
      <c r="G45" s="89"/>
    </row>
    <row r="46" spans="1:7" ht="13.5" thickBot="1">
      <c r="A46" s="23" t="s">
        <v>96</v>
      </c>
      <c r="B46" s="44"/>
      <c r="C46" s="25"/>
      <c r="D46" s="44"/>
      <c r="E46" s="25"/>
      <c r="F46" s="88"/>
      <c r="G46" s="89"/>
    </row>
    <row r="47" spans="1:7" ht="13.5" thickTop="1">
      <c r="A47" s="17"/>
      <c r="B47" s="87">
        <f>IF(B46="","",IF(B46=36000,"Correct!","Try again!"))</f>
      </c>
      <c r="C47" s="17"/>
      <c r="D47" s="87">
        <f>IF(D46="","",IF(D46=30000,"Correct!","Try again!"))</f>
      </c>
      <c r="E47" s="25"/>
      <c r="F47" s="88"/>
      <c r="G47" s="89"/>
    </row>
    <row r="48" spans="1:7" ht="12.75">
      <c r="A48" s="17"/>
      <c r="B48" s="87"/>
      <c r="C48" s="17"/>
      <c r="D48" s="87"/>
      <c r="E48" s="25"/>
      <c r="F48" s="88"/>
      <c r="G48" s="89"/>
    </row>
    <row r="49" spans="1:7" ht="12.75">
      <c r="A49" s="100"/>
      <c r="B49" s="101"/>
      <c r="C49" s="101"/>
      <c r="D49" s="101"/>
      <c r="E49" s="101"/>
      <c r="F49" s="88"/>
      <c r="G49" s="89"/>
    </row>
    <row r="50" spans="1:7" ht="12.75">
      <c r="A50" s="17"/>
      <c r="B50" s="17"/>
      <c r="C50" s="17"/>
      <c r="D50" s="17"/>
      <c r="E50" s="17"/>
      <c r="F50" s="88"/>
      <c r="G50" s="89"/>
    </row>
    <row r="51" spans="1:7" ht="12.75">
      <c r="A51" s="23" t="s">
        <v>99</v>
      </c>
      <c r="B51" s="22"/>
      <c r="C51" s="17"/>
      <c r="D51" s="17"/>
      <c r="E51" s="17"/>
      <c r="F51" s="17"/>
      <c r="G51" s="7"/>
    </row>
    <row r="52" spans="1:7" ht="12.75">
      <c r="A52" s="18"/>
      <c r="B52" s="17"/>
      <c r="C52" s="17"/>
      <c r="D52" s="17"/>
      <c r="E52" s="17"/>
      <c r="F52" s="17"/>
      <c r="G52" s="7"/>
    </row>
    <row r="53" spans="1:7" ht="12.75">
      <c r="A53" s="23" t="s">
        <v>85</v>
      </c>
      <c r="B53" s="45"/>
      <c r="C53" s="17"/>
      <c r="D53" s="17"/>
      <c r="E53" s="17"/>
      <c r="F53" s="17"/>
      <c r="G53" s="7"/>
    </row>
    <row r="54" spans="1:7" ht="12.75">
      <c r="A54" s="23" t="s">
        <v>86</v>
      </c>
      <c r="B54" s="46"/>
      <c r="C54" s="17"/>
      <c r="D54" s="17"/>
      <c r="E54" s="17"/>
      <c r="F54" s="17"/>
      <c r="G54" s="7"/>
    </row>
    <row r="55" spans="1:7" ht="13.5" thickBot="1">
      <c r="A55" s="23" t="s">
        <v>98</v>
      </c>
      <c r="B55" s="44"/>
      <c r="C55" s="17"/>
      <c r="D55" s="17"/>
      <c r="E55" s="17"/>
      <c r="F55" s="17"/>
      <c r="G55" s="7"/>
    </row>
    <row r="56" spans="1:7" ht="13.5" thickTop="1">
      <c r="A56" s="17"/>
      <c r="B56" s="87">
        <f>IF(B55="","",IF(B55=31500,"Correct!","Try again!"))</f>
      </c>
      <c r="C56" s="17"/>
      <c r="D56" s="17"/>
      <c r="E56" s="17"/>
      <c r="F56" s="17"/>
      <c r="G56" s="7"/>
    </row>
    <row r="57" spans="6:7" ht="12.75">
      <c r="F57" s="7"/>
      <c r="G57" s="7"/>
    </row>
    <row r="58" spans="6:7" ht="12.75">
      <c r="F58" s="7"/>
      <c r="G58" s="7"/>
    </row>
    <row r="59" spans="6:7" ht="12.75">
      <c r="F59" s="7"/>
      <c r="G59" s="7"/>
    </row>
    <row r="60" spans="6:7" ht="12.75">
      <c r="F60" s="7"/>
      <c r="G60" s="7"/>
    </row>
    <row r="61" spans="6:7" ht="12.75">
      <c r="F61" s="7"/>
      <c r="G61" s="7"/>
    </row>
    <row r="62" spans="6:7" ht="12.75">
      <c r="F62" s="7"/>
      <c r="G62" s="7"/>
    </row>
    <row r="63" spans="6:7" ht="12.75">
      <c r="F63" s="7"/>
      <c r="G63" s="7"/>
    </row>
    <row r="64" spans="6:7" ht="12.75"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7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7"/>
      <c r="G92" s="7"/>
    </row>
    <row r="93" spans="6:7" ht="12.75">
      <c r="F93" s="7"/>
      <c r="G93" s="7"/>
    </row>
    <row r="94" spans="6:7" ht="12.75">
      <c r="F94" s="7"/>
      <c r="G94" s="7"/>
    </row>
    <row r="95" spans="6:7" ht="12.75">
      <c r="F95" s="7"/>
      <c r="G95" s="7"/>
    </row>
    <row r="96" spans="6:7" ht="12.75">
      <c r="F96" s="7"/>
      <c r="G96" s="7"/>
    </row>
    <row r="97" spans="6:7" ht="12.75">
      <c r="F97" s="7"/>
      <c r="G97" s="7"/>
    </row>
    <row r="98" spans="6:7" ht="12.75">
      <c r="F98" s="7"/>
      <c r="G98" s="7"/>
    </row>
    <row r="99" spans="6:7" ht="12.75">
      <c r="F99" s="7"/>
      <c r="G99" s="7"/>
    </row>
    <row r="100" spans="6:7" ht="12.75">
      <c r="F100" s="7"/>
      <c r="G100" s="7"/>
    </row>
    <row r="101" spans="6:7" ht="12.75">
      <c r="F101" s="7"/>
      <c r="G101" s="7"/>
    </row>
    <row r="102" spans="6:7" ht="12.75">
      <c r="F102" s="7"/>
      <c r="G102" s="7"/>
    </row>
    <row r="103" spans="6:7" ht="12.75">
      <c r="F103" s="7"/>
      <c r="G103" s="7"/>
    </row>
    <row r="104" spans="6:7" ht="12.75">
      <c r="F104" s="7"/>
      <c r="G104" s="7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</sheetData>
  <sheetProtection password="C690" sheet="1" objects="1" scenarios="1" selectLockedCells="1"/>
  <mergeCells count="4">
    <mergeCell ref="A49:E49"/>
    <mergeCell ref="A6:C6"/>
    <mergeCell ref="A5:C5"/>
    <mergeCell ref="A37:E37"/>
  </mergeCells>
  <printOptions horizontalCentered="1"/>
  <pageMargins left="0" right="0" top="1" bottom="1" header="0.5" footer="0.5"/>
  <pageSetup horizontalDpi="300" verticalDpi="3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421875" style="8" bestFit="1" customWidth="1"/>
    <col min="2" max="2" width="9.140625" style="8" bestFit="1" customWidth="1"/>
    <col min="3" max="3" width="2.7109375" style="8" customWidth="1"/>
    <col min="4" max="16384" width="9.140625" style="8" customWidth="1"/>
  </cols>
  <sheetData>
    <row r="1" spans="1:2" ht="12.75">
      <c r="A1" s="6" t="s">
        <v>118</v>
      </c>
      <c r="B1" s="7"/>
    </row>
    <row r="2" spans="1:2" ht="12.75">
      <c r="A2" s="6"/>
      <c r="B2" s="7"/>
    </row>
    <row r="3" spans="1:3" ht="12.75">
      <c r="A3" s="104" t="s">
        <v>108</v>
      </c>
      <c r="B3" s="104"/>
      <c r="C3" s="85"/>
    </row>
    <row r="4" spans="1:3" ht="12.75">
      <c r="A4" s="9"/>
      <c r="B4" s="17"/>
      <c r="C4" s="85"/>
    </row>
    <row r="5" spans="1:3" ht="12.75">
      <c r="A5" s="10" t="s">
        <v>63</v>
      </c>
      <c r="B5" s="29">
        <v>20</v>
      </c>
      <c r="C5" s="85"/>
    </row>
    <row r="6" spans="1:3" ht="12.75">
      <c r="A6" s="10" t="s">
        <v>64</v>
      </c>
      <c r="B6" s="34">
        <v>8</v>
      </c>
      <c r="C6" s="85"/>
    </row>
    <row r="7" spans="1:3" ht="12.75">
      <c r="A7" s="10" t="s">
        <v>65</v>
      </c>
      <c r="B7" s="34">
        <v>180000</v>
      </c>
      <c r="C7" s="85"/>
    </row>
    <row r="8" spans="1:3" ht="12.75">
      <c r="A8" s="10"/>
      <c r="B8" s="17"/>
      <c r="C8" s="85"/>
    </row>
    <row r="9" spans="1:3" ht="12.75">
      <c r="A9" s="10" t="s">
        <v>66</v>
      </c>
      <c r="B9" s="29">
        <v>75000</v>
      </c>
      <c r="C9" s="85"/>
    </row>
    <row r="10" spans="1:3" ht="12.75">
      <c r="A10" s="10"/>
      <c r="B10" s="17"/>
      <c r="C10" s="85"/>
    </row>
    <row r="11" spans="1:3" ht="12.75">
      <c r="A11" s="10" t="s">
        <v>67</v>
      </c>
      <c r="B11" s="17"/>
      <c r="C11" s="85"/>
    </row>
    <row r="12" spans="1:3" ht="12.75">
      <c r="A12" s="10" t="s">
        <v>68</v>
      </c>
      <c r="B12" s="29">
        <v>400000</v>
      </c>
      <c r="C12" s="85"/>
    </row>
    <row r="13" spans="1:3" ht="12.75">
      <c r="A13" s="10" t="s">
        <v>104</v>
      </c>
      <c r="B13" s="31">
        <v>160000</v>
      </c>
      <c r="C13" s="85"/>
    </row>
    <row r="14" spans="1:3" ht="12.75">
      <c r="A14" s="10" t="s">
        <v>70</v>
      </c>
      <c r="B14" s="30">
        <f>B12-B13</f>
        <v>240000</v>
      </c>
      <c r="C14" s="85"/>
    </row>
    <row r="15" spans="1:3" ht="12.75">
      <c r="A15" s="10" t="s">
        <v>105</v>
      </c>
      <c r="B15" s="31">
        <v>180000</v>
      </c>
      <c r="C15" s="85"/>
    </row>
    <row r="16" spans="1:3" ht="13.5" thickBot="1">
      <c r="A16" s="10" t="s">
        <v>88</v>
      </c>
      <c r="B16" s="32">
        <f>B14-B15</f>
        <v>60000</v>
      </c>
      <c r="C16" s="85"/>
    </row>
    <row r="17" spans="1:3" ht="13.5" thickTop="1">
      <c r="A17" s="10"/>
      <c r="B17" s="17"/>
      <c r="C17" s="85"/>
    </row>
    <row r="18" spans="1:3" ht="12.75">
      <c r="A18" s="10" t="s">
        <v>90</v>
      </c>
      <c r="B18" s="33">
        <v>0.2</v>
      </c>
      <c r="C18" s="85"/>
    </row>
    <row r="19" spans="1:3" ht="12.75">
      <c r="A19" s="10" t="s">
        <v>74</v>
      </c>
      <c r="B19" s="30">
        <v>18000</v>
      </c>
      <c r="C19" s="85"/>
    </row>
    <row r="20" spans="1:3" ht="12.75">
      <c r="A20" s="10" t="s">
        <v>106</v>
      </c>
      <c r="B20" s="33">
        <v>0.1</v>
      </c>
      <c r="C20" s="85"/>
    </row>
    <row r="21" spans="1:3" ht="12.75">
      <c r="A21" s="10" t="s">
        <v>75</v>
      </c>
      <c r="B21" s="29">
        <v>30000</v>
      </c>
      <c r="C21" s="85"/>
    </row>
    <row r="22" spans="1:3" ht="12.75">
      <c r="A22" s="10" t="s">
        <v>89</v>
      </c>
      <c r="B22" s="33">
        <v>0.333</v>
      </c>
      <c r="C22" s="85"/>
    </row>
    <row r="23" spans="1:3" ht="12.75">
      <c r="A23" s="10"/>
      <c r="B23" s="17"/>
      <c r="C23" s="85"/>
    </row>
    <row r="24" spans="1:3" ht="12.75">
      <c r="A24" s="10" t="s">
        <v>78</v>
      </c>
      <c r="B24" s="29">
        <v>1</v>
      </c>
      <c r="C24" s="85"/>
    </row>
    <row r="25" spans="1:3" ht="12.75">
      <c r="A25" s="10" t="s">
        <v>89</v>
      </c>
      <c r="B25" s="33">
        <v>0.25</v>
      </c>
      <c r="C25" s="85"/>
    </row>
    <row r="26" spans="1:3" ht="12.75">
      <c r="A26" s="17"/>
      <c r="B26" s="17"/>
      <c r="C26" s="85"/>
    </row>
  </sheetData>
  <mergeCells count="1">
    <mergeCell ref="A3:B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showGridLines="0" workbookViewId="0" topLeftCell="A1">
      <selection activeCell="F1" sqref="F1"/>
    </sheetView>
  </sheetViews>
  <sheetFormatPr defaultColWidth="9.140625" defaultRowHeight="12.75"/>
  <cols>
    <col min="1" max="1" width="3.57421875" style="1" bestFit="1" customWidth="1"/>
    <col min="2" max="2" width="28.7109375" style="1" bestFit="1" customWidth="1"/>
    <col min="3" max="8" width="12.7109375" style="1" customWidth="1"/>
    <col min="9" max="9" width="2.7109375" style="6" customWidth="1"/>
    <col min="10" max="35" width="9.140625" style="6" customWidth="1"/>
    <col min="36" max="16384" width="9.140625" style="1" customWidth="1"/>
  </cols>
  <sheetData>
    <row r="1" spans="5:10" ht="12.75">
      <c r="E1" s="4" t="s">
        <v>0</v>
      </c>
      <c r="F1" s="57"/>
      <c r="I1" s="7"/>
      <c r="J1" s="7"/>
    </row>
    <row r="2" spans="1:10" ht="12.75">
      <c r="A2" s="7"/>
      <c r="B2" s="3"/>
      <c r="E2" s="4" t="s">
        <v>1</v>
      </c>
      <c r="F2" s="57"/>
      <c r="G2" s="95"/>
      <c r="H2" s="95"/>
      <c r="I2" s="7"/>
      <c r="J2" s="7"/>
    </row>
    <row r="3" spans="1:10" ht="12.75">
      <c r="A3" s="7"/>
      <c r="B3" s="3"/>
      <c r="F3" s="5" t="s">
        <v>117</v>
      </c>
      <c r="G3" s="95"/>
      <c r="H3" s="95"/>
      <c r="I3" s="7"/>
      <c r="J3" s="7"/>
    </row>
    <row r="4" spans="3:10" ht="12.75">
      <c r="C4" s="3"/>
      <c r="D4" s="3"/>
      <c r="G4" s="95"/>
      <c r="H4" s="95"/>
      <c r="I4" s="7"/>
      <c r="J4" s="7"/>
    </row>
    <row r="5" spans="1:10" ht="12.75">
      <c r="A5" s="103" t="s">
        <v>114</v>
      </c>
      <c r="B5" s="103"/>
      <c r="C5" s="103"/>
      <c r="D5" s="103"/>
      <c r="E5" s="103"/>
      <c r="F5" s="103"/>
      <c r="G5" s="103"/>
      <c r="H5" s="103"/>
      <c r="I5" s="17"/>
      <c r="J5" s="7"/>
    </row>
    <row r="6" spans="1:10" ht="12.75">
      <c r="A6" s="17"/>
      <c r="B6" s="17"/>
      <c r="C6" s="17"/>
      <c r="D6" s="17"/>
      <c r="E6" s="17"/>
      <c r="F6" s="17"/>
      <c r="G6" s="17"/>
      <c r="H6" s="16"/>
      <c r="I6" s="17"/>
      <c r="J6" s="7"/>
    </row>
    <row r="7" spans="1:10" ht="12.75">
      <c r="A7" s="18" t="s">
        <v>4</v>
      </c>
      <c r="B7" s="17" t="s">
        <v>5</v>
      </c>
      <c r="C7" s="26"/>
      <c r="D7" s="26"/>
      <c r="E7" s="26" t="s">
        <v>6</v>
      </c>
      <c r="F7" s="17"/>
      <c r="G7" s="17"/>
      <c r="H7" s="16"/>
      <c r="I7" s="17"/>
      <c r="J7" s="7"/>
    </row>
    <row r="8" spans="1:10" ht="12.75">
      <c r="A8" s="17"/>
      <c r="B8" s="17"/>
      <c r="C8" s="26" t="s">
        <v>8</v>
      </c>
      <c r="D8" s="26" t="s">
        <v>9</v>
      </c>
      <c r="E8" s="26" t="s">
        <v>10</v>
      </c>
      <c r="F8" s="17"/>
      <c r="G8" s="17"/>
      <c r="H8" s="17"/>
      <c r="I8" s="17"/>
      <c r="J8" s="7"/>
    </row>
    <row r="9" spans="1:10" ht="12.75">
      <c r="A9" s="17"/>
      <c r="B9" s="17" t="s">
        <v>3</v>
      </c>
      <c r="C9" s="58"/>
      <c r="D9" s="59"/>
      <c r="E9" s="60"/>
      <c r="F9" s="17"/>
      <c r="G9" s="17"/>
      <c r="H9" s="17"/>
      <c r="I9" s="17"/>
      <c r="J9" s="7"/>
    </row>
    <row r="10" spans="1:10" ht="12.75">
      <c r="A10" s="17"/>
      <c r="B10" s="17" t="s">
        <v>44</v>
      </c>
      <c r="C10" s="61"/>
      <c r="D10" s="62"/>
      <c r="E10" s="63"/>
      <c r="F10" s="17"/>
      <c r="G10" s="17"/>
      <c r="H10" s="17"/>
      <c r="I10" s="17"/>
      <c r="J10" s="7"/>
    </row>
    <row r="11" spans="1:10" ht="13.5" thickBot="1">
      <c r="A11" s="17"/>
      <c r="B11" s="17" t="s">
        <v>11</v>
      </c>
      <c r="C11" s="64"/>
      <c r="D11" s="65"/>
      <c r="E11" s="66"/>
      <c r="F11" s="17"/>
      <c r="G11" s="17"/>
      <c r="H11" s="17"/>
      <c r="I11" s="17"/>
      <c r="J11" s="7"/>
    </row>
    <row r="12" spans="1:10" ht="13.5" thickTop="1">
      <c r="A12" s="17"/>
      <c r="B12" s="17"/>
      <c r="C12" s="87">
        <f>IF(C11="","",IF(C11=175500,"Correct!","Try again!"))</f>
      </c>
      <c r="D12" s="87">
        <f>IF(D11="","",IF(D11=9,"Correct!","Try again!"))</f>
      </c>
      <c r="E12" s="87">
        <f>IF(E11="","",IF(E11=0.3,"Correct!","Try again!"))</f>
      </c>
      <c r="F12" s="17"/>
      <c r="G12" s="17"/>
      <c r="H12" s="17"/>
      <c r="I12" s="17"/>
      <c r="J12" s="7"/>
    </row>
    <row r="13" spans="1:10" ht="12.75">
      <c r="A13" s="17"/>
      <c r="B13" s="17" t="s">
        <v>14</v>
      </c>
      <c r="C13" s="26"/>
      <c r="D13" s="26"/>
      <c r="E13" s="26"/>
      <c r="F13" s="26"/>
      <c r="G13" s="17"/>
      <c r="H13" s="17"/>
      <c r="I13" s="17"/>
      <c r="J13" s="7"/>
    </row>
    <row r="14" spans="1:10" ht="12.75">
      <c r="A14" s="17"/>
      <c r="B14" s="17" t="s">
        <v>16</v>
      </c>
      <c r="C14" s="67"/>
      <c r="D14" s="26"/>
      <c r="E14" s="26"/>
      <c r="F14" s="26"/>
      <c r="G14" s="17"/>
      <c r="H14" s="17"/>
      <c r="I14" s="17"/>
      <c r="J14" s="7"/>
    </row>
    <row r="15" spans="1:10" ht="12.75">
      <c r="A15" s="17"/>
      <c r="B15" s="17" t="s">
        <v>18</v>
      </c>
      <c r="C15" s="68"/>
      <c r="D15" s="17"/>
      <c r="E15" s="17"/>
      <c r="F15" s="17"/>
      <c r="G15" s="17"/>
      <c r="H15" s="17"/>
      <c r="I15" s="17"/>
      <c r="J15" s="7"/>
    </row>
    <row r="16" spans="1:10" ht="12.75">
      <c r="A16" s="17"/>
      <c r="B16" s="17" t="s">
        <v>19</v>
      </c>
      <c r="C16" s="69"/>
      <c r="D16" s="17"/>
      <c r="E16" s="17"/>
      <c r="F16" s="17"/>
      <c r="G16" s="17"/>
      <c r="H16" s="17"/>
      <c r="I16" s="17"/>
      <c r="J16" s="7"/>
    </row>
    <row r="17" spans="1:10" ht="12.75">
      <c r="A17" s="17"/>
      <c r="B17" s="17" t="s">
        <v>21</v>
      </c>
      <c r="C17" s="68"/>
      <c r="D17" s="17"/>
      <c r="E17" s="17"/>
      <c r="F17" s="17"/>
      <c r="G17" s="17"/>
      <c r="H17" s="17"/>
      <c r="I17" s="17"/>
      <c r="J17" s="7"/>
    </row>
    <row r="18" spans="1:10" ht="12.75">
      <c r="A18" s="17"/>
      <c r="B18" s="17" t="s">
        <v>92</v>
      </c>
      <c r="C18" s="68"/>
      <c r="D18" s="87">
        <f>IF(C18="","",IF(C18=20000,"Correct!","Try again!"))</f>
      </c>
      <c r="E18" s="17"/>
      <c r="F18" s="17"/>
      <c r="G18" s="17"/>
      <c r="H18" s="17"/>
      <c r="I18" s="17"/>
      <c r="J18" s="7"/>
    </row>
    <row r="19" spans="1:10" ht="12.75">
      <c r="A19" s="17"/>
      <c r="B19" s="17" t="s">
        <v>93</v>
      </c>
      <c r="C19" s="70"/>
      <c r="D19" s="87">
        <f>IF(C19="","",IF(C19=600000,"Correct!","Try again!"))</f>
      </c>
      <c r="E19" s="17"/>
      <c r="F19" s="17"/>
      <c r="G19" s="17"/>
      <c r="H19" s="17"/>
      <c r="I19" s="17"/>
      <c r="J19" s="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7"/>
    </row>
    <row r="21" spans="1:10" ht="12.75">
      <c r="A21" s="17"/>
      <c r="B21" s="17" t="s">
        <v>24</v>
      </c>
      <c r="C21" s="17"/>
      <c r="D21" s="17"/>
      <c r="E21" s="17"/>
      <c r="F21" s="17"/>
      <c r="G21" s="17"/>
      <c r="H21" s="17"/>
      <c r="I21" s="17"/>
      <c r="J21" s="7"/>
    </row>
    <row r="22" spans="1:10" ht="12.75">
      <c r="A22" s="17"/>
      <c r="B22" s="17" t="s">
        <v>26</v>
      </c>
      <c r="C22" s="17"/>
      <c r="D22" s="17"/>
      <c r="E22" s="17"/>
      <c r="F22" s="17"/>
      <c r="G22" s="17"/>
      <c r="H22" s="17"/>
      <c r="I22" s="17"/>
      <c r="J22" s="7"/>
    </row>
    <row r="23" spans="1:10" ht="12.75">
      <c r="A23" s="17"/>
      <c r="B23" s="17" t="s">
        <v>92</v>
      </c>
      <c r="C23" s="48"/>
      <c r="D23" s="87">
        <f>IF(C23="","",IF(C23=20000,"Correct!","Try again!"))</f>
      </c>
      <c r="E23" s="17"/>
      <c r="F23" s="17"/>
      <c r="G23" s="17"/>
      <c r="H23" s="17"/>
      <c r="I23" s="17"/>
      <c r="J23" s="7"/>
    </row>
    <row r="24" spans="1:10" ht="12.75">
      <c r="A24" s="17"/>
      <c r="B24" s="17" t="s">
        <v>93</v>
      </c>
      <c r="C24" s="71"/>
      <c r="D24" s="87">
        <f>IF(C24="","",IF(C24=600000,"Correct!","Try again!"))</f>
      </c>
      <c r="E24" s="17"/>
      <c r="F24" s="17"/>
      <c r="G24" s="17"/>
      <c r="H24" s="17"/>
      <c r="I24" s="17"/>
      <c r="J24" s="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7"/>
    </row>
    <row r="26" spans="1:10" ht="12.75">
      <c r="A26" s="18" t="s">
        <v>30</v>
      </c>
      <c r="B26" s="17" t="s">
        <v>31</v>
      </c>
      <c r="C26" s="17"/>
      <c r="D26" s="17"/>
      <c r="E26" s="17"/>
      <c r="F26" s="17"/>
      <c r="G26" s="17"/>
      <c r="H26" s="17"/>
      <c r="I26" s="17"/>
      <c r="J26" s="7"/>
    </row>
    <row r="27" spans="1:10" ht="12.75">
      <c r="A27" s="17"/>
      <c r="B27" s="17" t="s">
        <v>33</v>
      </c>
      <c r="C27" s="58"/>
      <c r="D27" s="17"/>
      <c r="E27" s="17"/>
      <c r="F27" s="17"/>
      <c r="G27" s="17"/>
      <c r="H27" s="17"/>
      <c r="I27" s="17"/>
      <c r="J27" s="7"/>
    </row>
    <row r="28" spans="1:10" ht="12.75">
      <c r="A28" s="17"/>
      <c r="B28" s="17" t="s">
        <v>35</v>
      </c>
      <c r="C28" s="61"/>
      <c r="D28" s="17"/>
      <c r="E28" s="17"/>
      <c r="F28" s="17"/>
      <c r="G28" s="17"/>
      <c r="H28" s="17"/>
      <c r="I28" s="17"/>
      <c r="J28" s="7"/>
    </row>
    <row r="29" spans="1:10" ht="13.5" thickBot="1">
      <c r="A29" s="17"/>
      <c r="B29" s="17" t="s">
        <v>37</v>
      </c>
      <c r="C29" s="64"/>
      <c r="D29" s="87">
        <f>IF(C29="","",IF(C29=8000,"Correct!","Try again!"))</f>
      </c>
      <c r="E29" s="17"/>
      <c r="F29" s="17"/>
      <c r="G29" s="17"/>
      <c r="H29" s="17"/>
      <c r="I29" s="17"/>
      <c r="J29" s="7"/>
    </row>
    <row r="30" spans="1:10" ht="13.5" thickTop="1">
      <c r="A30" s="17"/>
      <c r="B30" s="17"/>
      <c r="C30" s="17"/>
      <c r="D30" s="17"/>
      <c r="E30" s="17"/>
      <c r="F30" s="17"/>
      <c r="G30" s="17"/>
      <c r="H30" s="17"/>
      <c r="I30" s="17"/>
      <c r="J30" s="7"/>
    </row>
    <row r="31" spans="1:10" ht="12.75">
      <c r="A31" s="17"/>
      <c r="B31" s="17" t="s">
        <v>38</v>
      </c>
      <c r="C31" s="72"/>
      <c r="D31" s="17"/>
      <c r="E31" s="17"/>
      <c r="F31" s="17"/>
      <c r="G31" s="17"/>
      <c r="H31" s="17"/>
      <c r="I31" s="17"/>
      <c r="J31" s="7"/>
    </row>
    <row r="32" spans="1:10" ht="12.75">
      <c r="A32" s="17"/>
      <c r="B32" s="17" t="s">
        <v>39</v>
      </c>
      <c r="C32" s="61"/>
      <c r="D32" s="17"/>
      <c r="E32" s="17"/>
      <c r="F32" s="17"/>
      <c r="G32" s="17"/>
      <c r="H32" s="17"/>
      <c r="I32" s="17"/>
      <c r="J32" s="7"/>
    </row>
    <row r="33" spans="1:10" ht="13.5" thickBot="1">
      <c r="A33" s="17"/>
      <c r="B33" s="17" t="s">
        <v>40</v>
      </c>
      <c r="C33" s="64"/>
      <c r="D33" s="87">
        <f>IF(C33="","",IF(C33=3500,"Correct!","Try again!"))</f>
      </c>
      <c r="E33" s="17"/>
      <c r="F33" s="17"/>
      <c r="G33" s="17"/>
      <c r="H33" s="17"/>
      <c r="I33" s="17"/>
      <c r="J33" s="7"/>
    </row>
    <row r="34" spans="1:10" ht="13.5" thickTop="1">
      <c r="A34" s="17"/>
      <c r="B34" s="17"/>
      <c r="C34" s="17"/>
      <c r="D34" s="17"/>
      <c r="E34" s="17"/>
      <c r="F34" s="17"/>
      <c r="G34" s="17"/>
      <c r="H34" s="17"/>
      <c r="I34" s="17"/>
      <c r="J34" s="7"/>
    </row>
    <row r="35" spans="1:10" ht="12.75">
      <c r="A35" s="18" t="s">
        <v>41</v>
      </c>
      <c r="B35" s="17" t="s">
        <v>3</v>
      </c>
      <c r="C35" s="58"/>
      <c r="D35" s="17"/>
      <c r="E35" s="17"/>
      <c r="F35" s="17"/>
      <c r="G35" s="17"/>
      <c r="H35" s="17"/>
      <c r="I35" s="17"/>
      <c r="J35" s="7"/>
    </row>
    <row r="36" spans="1:10" ht="12.75">
      <c r="A36" s="17"/>
      <c r="B36" s="17" t="s">
        <v>44</v>
      </c>
      <c r="C36" s="61"/>
      <c r="D36" s="17"/>
      <c r="E36" s="17"/>
      <c r="F36" s="17"/>
      <c r="G36" s="17"/>
      <c r="H36" s="17"/>
      <c r="I36" s="17"/>
      <c r="J36" s="7"/>
    </row>
    <row r="37" spans="1:10" ht="12.75">
      <c r="A37" s="17"/>
      <c r="B37" s="17" t="s">
        <v>11</v>
      </c>
      <c r="C37" s="73"/>
      <c r="D37" s="17"/>
      <c r="E37" s="17"/>
      <c r="F37" s="17"/>
      <c r="G37" s="17"/>
      <c r="H37" s="17"/>
      <c r="I37" s="17"/>
      <c r="J37" s="7"/>
    </row>
    <row r="38" spans="1:10" ht="12.75">
      <c r="A38" s="17"/>
      <c r="B38" s="17" t="s">
        <v>45</v>
      </c>
      <c r="C38" s="61"/>
      <c r="D38" s="17"/>
      <c r="E38" s="17"/>
      <c r="F38" s="17"/>
      <c r="G38" s="17"/>
      <c r="H38" s="17"/>
      <c r="I38" s="17"/>
      <c r="J38" s="7"/>
    </row>
    <row r="39" spans="1:10" ht="13.5" thickBot="1">
      <c r="A39" s="17"/>
      <c r="B39" s="17" t="s">
        <v>12</v>
      </c>
      <c r="C39" s="74"/>
      <c r="D39" s="87">
        <f>IF(C39="","",IF(C39=-6000,"Correct!","Try again!"))</f>
      </c>
      <c r="E39" s="17"/>
      <c r="F39" s="17"/>
      <c r="G39" s="17"/>
      <c r="H39" s="17"/>
      <c r="I39" s="17"/>
      <c r="J39" s="7"/>
    </row>
    <row r="40" spans="1:10" ht="13.5" thickTop="1">
      <c r="A40" s="17"/>
      <c r="B40" s="17"/>
      <c r="C40" s="17"/>
      <c r="D40" s="17"/>
      <c r="E40" s="17"/>
      <c r="F40" s="17"/>
      <c r="G40" s="17"/>
      <c r="H40" s="17"/>
      <c r="I40" s="17"/>
      <c r="J40" s="7"/>
    </row>
    <row r="41" spans="1:10" ht="12.75">
      <c r="A41" s="18" t="s">
        <v>42</v>
      </c>
      <c r="B41" s="17" t="s">
        <v>43</v>
      </c>
      <c r="C41" s="17"/>
      <c r="D41" s="17"/>
      <c r="E41" s="17"/>
      <c r="F41" s="17"/>
      <c r="G41" s="17"/>
      <c r="H41" s="17"/>
      <c r="I41" s="17"/>
      <c r="J41" s="7"/>
    </row>
    <row r="42" spans="1:10" ht="12.75">
      <c r="A42" s="18"/>
      <c r="B42" s="17" t="s">
        <v>3</v>
      </c>
      <c r="C42" s="98"/>
      <c r="D42" s="17"/>
      <c r="E42" s="17"/>
      <c r="F42" s="17"/>
      <c r="G42" s="17"/>
      <c r="H42" s="17"/>
      <c r="I42" s="17"/>
      <c r="J42" s="7"/>
    </row>
    <row r="43" spans="1:10" ht="12.75">
      <c r="A43" s="17"/>
      <c r="B43" s="17" t="s">
        <v>115</v>
      </c>
      <c r="C43" s="75"/>
      <c r="D43" s="17"/>
      <c r="E43" s="17"/>
      <c r="F43" s="17"/>
      <c r="G43" s="17"/>
      <c r="H43" s="17"/>
      <c r="I43" s="17"/>
      <c r="J43" s="7"/>
    </row>
    <row r="44" spans="1:10" ht="12.75">
      <c r="A44" s="17"/>
      <c r="B44" s="17" t="s">
        <v>45</v>
      </c>
      <c r="C44" s="68"/>
      <c r="D44" s="17"/>
      <c r="E44" s="17"/>
      <c r="F44" s="17"/>
      <c r="G44" s="17"/>
      <c r="H44" s="17"/>
      <c r="I44" s="17"/>
      <c r="J44" s="7"/>
    </row>
    <row r="45" spans="1:10" ht="12.75">
      <c r="A45" s="17"/>
      <c r="B45" s="17" t="s">
        <v>46</v>
      </c>
      <c r="C45" s="68"/>
      <c r="D45" s="17"/>
      <c r="E45" s="17"/>
      <c r="F45" s="17"/>
      <c r="G45" s="17"/>
      <c r="H45" s="17"/>
      <c r="I45" s="17"/>
      <c r="J45" s="7"/>
    </row>
    <row r="46" spans="1:10" ht="12.75">
      <c r="A46" s="17"/>
      <c r="B46" s="17" t="s">
        <v>47</v>
      </c>
      <c r="C46" s="69"/>
      <c r="D46" s="87">
        <f>IF(C46="","",IF(C46=23000,"Correct!","Try again!"))</f>
      </c>
      <c r="E46" s="17"/>
      <c r="F46" s="17"/>
      <c r="G46" s="17"/>
      <c r="H46" s="17"/>
      <c r="I46" s="17"/>
      <c r="J46" s="7"/>
    </row>
    <row r="47" spans="1:10" ht="12.75">
      <c r="A47" s="17"/>
      <c r="B47" s="17"/>
      <c r="C47" s="29"/>
      <c r="D47" s="17"/>
      <c r="E47" s="17"/>
      <c r="F47" s="17"/>
      <c r="G47" s="17"/>
      <c r="H47" s="17"/>
      <c r="I47" s="17"/>
      <c r="J47" s="7"/>
    </row>
    <row r="48" spans="1:10" ht="12.75">
      <c r="A48" s="17"/>
      <c r="B48" s="17" t="s">
        <v>48</v>
      </c>
      <c r="C48" s="17"/>
      <c r="D48" s="17"/>
      <c r="E48" s="17"/>
      <c r="F48" s="17"/>
      <c r="G48" s="17"/>
      <c r="H48" s="17"/>
      <c r="I48" s="17"/>
      <c r="J48" s="7"/>
    </row>
    <row r="49" spans="1:10" ht="12.75">
      <c r="A49" s="17"/>
      <c r="B49" s="17" t="s">
        <v>47</v>
      </c>
      <c r="C49" s="69"/>
      <c r="D49" s="87">
        <f>IF(C49="","",IF(C49=23000,"Correct!","Try again!"))</f>
      </c>
      <c r="E49" s="17"/>
      <c r="F49" s="17"/>
      <c r="G49" s="17"/>
      <c r="H49" s="17"/>
      <c r="I49" s="17"/>
      <c r="J49" s="7"/>
    </row>
    <row r="50" spans="1:10" ht="12.75">
      <c r="A50" s="17"/>
      <c r="B50" s="17"/>
      <c r="C50" s="29"/>
      <c r="D50" s="17"/>
      <c r="E50" s="17"/>
      <c r="F50" s="17"/>
      <c r="G50" s="17"/>
      <c r="H50" s="17"/>
      <c r="I50" s="17"/>
      <c r="J50" s="7"/>
    </row>
    <row r="51" spans="1:10" ht="12.75">
      <c r="A51" s="18" t="s">
        <v>49</v>
      </c>
      <c r="B51" s="17" t="s">
        <v>5</v>
      </c>
      <c r="C51" s="17"/>
      <c r="D51" s="17" t="s">
        <v>6</v>
      </c>
      <c r="E51" s="17"/>
      <c r="F51" s="17"/>
      <c r="G51" s="17"/>
      <c r="H51" s="17"/>
      <c r="I51" s="17"/>
      <c r="J51" s="7"/>
    </row>
    <row r="52" spans="1:10" ht="12.75">
      <c r="A52" s="17"/>
      <c r="B52" s="17"/>
      <c r="C52" s="17" t="s">
        <v>9</v>
      </c>
      <c r="D52" s="17" t="s">
        <v>10</v>
      </c>
      <c r="E52" s="17"/>
      <c r="F52" s="17"/>
      <c r="G52" s="17"/>
      <c r="H52" s="17"/>
      <c r="I52" s="17"/>
      <c r="J52" s="7"/>
    </row>
    <row r="53" spans="1:10" ht="12.75">
      <c r="A53" s="17"/>
      <c r="B53" s="17" t="s">
        <v>3</v>
      </c>
      <c r="C53" s="94"/>
      <c r="D53" s="60"/>
      <c r="E53" s="17"/>
      <c r="F53" s="17"/>
      <c r="G53" s="17"/>
      <c r="H53" s="17"/>
      <c r="I53" s="17"/>
      <c r="J53" s="7"/>
    </row>
    <row r="54" spans="1:10" ht="12.75">
      <c r="A54" s="17"/>
      <c r="B54" s="17" t="s">
        <v>44</v>
      </c>
      <c r="C54" s="76"/>
      <c r="D54" s="63"/>
      <c r="E54" s="17"/>
      <c r="F54" s="17"/>
      <c r="G54" s="17"/>
      <c r="H54" s="17"/>
      <c r="I54" s="17"/>
      <c r="J54" s="7"/>
    </row>
    <row r="55" spans="1:10" ht="13.5" thickBot="1">
      <c r="A55" s="17"/>
      <c r="B55" s="17" t="s">
        <v>11</v>
      </c>
      <c r="C55" s="77"/>
      <c r="D55" s="66"/>
      <c r="E55" s="17"/>
      <c r="F55" s="17"/>
      <c r="G55" s="17"/>
      <c r="H55" s="17"/>
      <c r="I55" s="17"/>
      <c r="J55" s="7"/>
    </row>
    <row r="56" spans="1:10" ht="13.5" thickTop="1">
      <c r="A56" s="17"/>
      <c r="B56" s="17"/>
      <c r="C56" s="87">
        <f>IF(C55="","",IF(C55=12,"Correct!","Try again!"))</f>
      </c>
      <c r="D56" s="87">
        <f>IF(D55="","",IF(D55=0.4,"Correct!","Try again!"))</f>
      </c>
      <c r="E56" s="17"/>
      <c r="F56" s="17"/>
      <c r="G56" s="17"/>
      <c r="H56" s="17"/>
      <c r="I56" s="17"/>
      <c r="J56" s="7"/>
    </row>
    <row r="57" spans="1:10" ht="12.75">
      <c r="A57" s="17"/>
      <c r="B57" s="17" t="s">
        <v>14</v>
      </c>
      <c r="C57" s="26"/>
      <c r="D57" s="26"/>
      <c r="E57" s="26"/>
      <c r="F57" s="17"/>
      <c r="G57" s="17"/>
      <c r="H57" s="17"/>
      <c r="I57" s="17"/>
      <c r="J57" s="7"/>
    </row>
    <row r="58" spans="1:10" ht="12.75">
      <c r="A58" s="17"/>
      <c r="B58" s="17" t="s">
        <v>19</v>
      </c>
      <c r="C58" s="67"/>
      <c r="D58" s="26"/>
      <c r="E58" s="26"/>
      <c r="F58" s="17"/>
      <c r="G58" s="17"/>
      <c r="H58" s="17"/>
      <c r="I58" s="17"/>
      <c r="J58" s="7"/>
    </row>
    <row r="59" spans="1:10" ht="12.75">
      <c r="A59" s="17"/>
      <c r="B59" s="17" t="s">
        <v>58</v>
      </c>
      <c r="C59" s="68"/>
      <c r="D59" s="17"/>
      <c r="E59" s="17"/>
      <c r="F59" s="17"/>
      <c r="G59" s="17"/>
      <c r="H59" s="17"/>
      <c r="I59" s="17"/>
      <c r="J59" s="7"/>
    </row>
    <row r="60" spans="1:10" ht="12.75">
      <c r="A60" s="17"/>
      <c r="B60" s="16" t="s">
        <v>61</v>
      </c>
      <c r="C60" s="68"/>
      <c r="D60" s="87">
        <f>IF(C60="","",IF(C60=21000,"Correct!","Try again!"))</f>
      </c>
      <c r="E60" s="17"/>
      <c r="F60" s="17"/>
      <c r="G60" s="17"/>
      <c r="H60" s="17"/>
      <c r="I60" s="17"/>
      <c r="J60" s="7"/>
    </row>
    <row r="61" spans="1:10" ht="12.75">
      <c r="A61" s="17"/>
      <c r="B61" s="17" t="s">
        <v>59</v>
      </c>
      <c r="C61" s="78"/>
      <c r="D61" s="17"/>
      <c r="E61" s="17"/>
      <c r="F61" s="17"/>
      <c r="G61" s="17"/>
      <c r="H61" s="17"/>
      <c r="I61" s="17"/>
      <c r="J61" s="7"/>
    </row>
    <row r="62" spans="1:10" ht="12.75">
      <c r="A62" s="17"/>
      <c r="B62" s="17" t="s">
        <v>60</v>
      </c>
      <c r="C62" s="67"/>
      <c r="D62" s="87">
        <f>IF(C62="","",IF(C62=630000,"Correct!","Try again!"))</f>
      </c>
      <c r="E62" s="17"/>
      <c r="F62" s="17"/>
      <c r="G62" s="17"/>
      <c r="H62" s="17"/>
      <c r="I62" s="17"/>
      <c r="J62" s="7"/>
    </row>
    <row r="63" spans="1:10" ht="12.75">
      <c r="A63" s="17"/>
      <c r="B63" s="17"/>
      <c r="C63" s="29"/>
      <c r="D63" s="17"/>
      <c r="E63" s="17"/>
      <c r="F63" s="17"/>
      <c r="G63" s="17"/>
      <c r="H63" s="17"/>
      <c r="I63" s="17"/>
      <c r="J63" s="7"/>
    </row>
    <row r="64" spans="1:10" ht="12.75">
      <c r="A64" s="18" t="s">
        <v>50</v>
      </c>
      <c r="B64" s="17" t="s">
        <v>51</v>
      </c>
      <c r="C64" s="96" t="s">
        <v>52</v>
      </c>
      <c r="D64" s="96"/>
      <c r="E64" s="96"/>
      <c r="F64" s="96" t="s">
        <v>53</v>
      </c>
      <c r="G64" s="96"/>
      <c r="H64" s="96"/>
      <c r="I64" s="17"/>
      <c r="J64" s="7"/>
    </row>
    <row r="65" spans="1:10" ht="12.75">
      <c r="A65" s="17"/>
      <c r="B65" s="17"/>
      <c r="C65" s="26" t="s">
        <v>8</v>
      </c>
      <c r="D65" s="26" t="s">
        <v>9</v>
      </c>
      <c r="E65" s="26" t="s">
        <v>54</v>
      </c>
      <c r="F65" s="26" t="s">
        <v>8</v>
      </c>
      <c r="G65" s="26" t="s">
        <v>9</v>
      </c>
      <c r="H65" s="26" t="s">
        <v>54</v>
      </c>
      <c r="I65" s="17"/>
      <c r="J65" s="7"/>
    </row>
    <row r="66" spans="1:10" ht="12.75">
      <c r="A66" s="17"/>
      <c r="B66" s="17" t="s">
        <v>3</v>
      </c>
      <c r="C66" s="58"/>
      <c r="D66" s="59"/>
      <c r="E66" s="60"/>
      <c r="F66" s="59"/>
      <c r="G66" s="58"/>
      <c r="H66" s="79"/>
      <c r="I66" s="17"/>
      <c r="J66" s="7"/>
    </row>
    <row r="67" spans="1:10" ht="12.75">
      <c r="A67" s="17"/>
      <c r="B67" s="17" t="s">
        <v>44</v>
      </c>
      <c r="C67" s="61"/>
      <c r="D67" s="62"/>
      <c r="E67" s="63"/>
      <c r="F67" s="62"/>
      <c r="G67" s="61"/>
      <c r="H67" s="80"/>
      <c r="I67" s="17"/>
      <c r="J67" s="7"/>
    </row>
    <row r="68" spans="1:10" ht="13.5" thickBot="1">
      <c r="A68" s="17"/>
      <c r="B68" s="17" t="s">
        <v>11</v>
      </c>
      <c r="C68" s="73"/>
      <c r="D68" s="65"/>
      <c r="E68" s="66"/>
      <c r="F68" s="81"/>
      <c r="G68" s="64"/>
      <c r="H68" s="82"/>
      <c r="I68" s="17"/>
      <c r="J68" s="7"/>
    </row>
    <row r="69" spans="1:10" ht="13.5" thickTop="1">
      <c r="A69" s="17"/>
      <c r="B69" s="17" t="s">
        <v>45</v>
      </c>
      <c r="C69" s="83"/>
      <c r="D69" s="17"/>
      <c r="E69" s="17"/>
      <c r="F69" s="83"/>
      <c r="G69" s="17"/>
      <c r="H69" s="17"/>
      <c r="I69" s="17"/>
      <c r="J69" s="7"/>
    </row>
    <row r="70" spans="1:10" ht="13.5" thickBot="1">
      <c r="A70" s="17"/>
      <c r="B70" s="17" t="s">
        <v>96</v>
      </c>
      <c r="C70" s="84"/>
      <c r="D70" s="17"/>
      <c r="E70" s="17"/>
      <c r="F70" s="84"/>
      <c r="G70" s="17"/>
      <c r="H70" s="17"/>
      <c r="I70" s="17"/>
      <c r="J70" s="7"/>
    </row>
    <row r="71" spans="1:10" ht="13.5" thickTop="1">
      <c r="A71" s="97"/>
      <c r="B71" s="97"/>
      <c r="C71" s="87">
        <f>IF(C70="","",IF(C70=54000,"Correct!","Try again!"))</f>
      </c>
      <c r="D71" s="97"/>
      <c r="E71" s="97"/>
      <c r="F71" s="87">
        <f>IF(F70="","",IF(F70=60000,"Correct!","Try again!"))</f>
      </c>
      <c r="G71" s="16"/>
      <c r="H71" s="16"/>
      <c r="I71" s="17"/>
      <c r="J71" s="7"/>
    </row>
    <row r="72" spans="1:10" ht="12.75">
      <c r="A72" s="95"/>
      <c r="B72" s="95"/>
      <c r="C72" s="95"/>
      <c r="D72" s="95"/>
      <c r="E72" s="95"/>
      <c r="F72" s="95"/>
      <c r="I72" s="7"/>
      <c r="J72" s="7"/>
    </row>
    <row r="73" spans="9:10" ht="12.75">
      <c r="I73" s="7"/>
      <c r="J73" s="7"/>
    </row>
    <row r="74" spans="9:10" ht="12.75">
      <c r="I74" s="7"/>
      <c r="J74" s="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</sheetData>
  <sheetProtection password="C690" sheet="1" objects="1" scenarios="1" selectLockedCells="1"/>
  <mergeCells count="1">
    <mergeCell ref="A5:H5"/>
  </mergeCells>
  <printOptions horizontalCentered="1"/>
  <pageMargins left="0" right="0" top="1" bottom="1" header="0.5" footer="0.5"/>
  <pageSetup horizontalDpi="600" verticalDpi="600" orientation="portrait" scale="95" r:id="rId3"/>
  <rowBreaks count="1" manualBreakCount="1">
    <brk id="5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421875" style="8" customWidth="1"/>
    <col min="2" max="2" width="8.140625" style="8" bestFit="1" customWidth="1"/>
    <col min="3" max="3" width="9.7109375" style="8" bestFit="1" customWidth="1"/>
    <col min="4" max="4" width="2.7109375" style="8" customWidth="1"/>
    <col min="5" max="16384" width="9.140625" style="8" customWidth="1"/>
  </cols>
  <sheetData>
    <row r="1" spans="1:3" ht="12.75">
      <c r="A1" s="1" t="s">
        <v>116</v>
      </c>
      <c r="B1" s="1"/>
      <c r="C1" s="6"/>
    </row>
    <row r="2" spans="1:3" ht="12.75">
      <c r="A2" s="6"/>
      <c r="B2" s="6"/>
      <c r="C2" s="6"/>
    </row>
    <row r="3" spans="1:4" ht="12.75">
      <c r="A3" s="104" t="s">
        <v>114</v>
      </c>
      <c r="B3" s="104"/>
      <c r="C3" s="104"/>
      <c r="D3" s="85"/>
    </row>
    <row r="4" spans="1:4" ht="12.75">
      <c r="A4" s="10"/>
      <c r="B4" s="10"/>
      <c r="C4" s="10"/>
      <c r="D4" s="85"/>
    </row>
    <row r="5" spans="1:4" ht="12.75">
      <c r="A5" s="10" t="s">
        <v>2</v>
      </c>
      <c r="B5" s="10"/>
      <c r="C5" s="10"/>
      <c r="D5" s="85"/>
    </row>
    <row r="6" spans="1:4" ht="12.75">
      <c r="A6" s="10"/>
      <c r="B6" s="10"/>
      <c r="C6" s="10"/>
      <c r="D6" s="85"/>
    </row>
    <row r="7" spans="1:4" ht="12.75">
      <c r="A7" s="10" t="s">
        <v>3</v>
      </c>
      <c r="B7" s="10"/>
      <c r="C7" s="92">
        <f>B8*B9</f>
        <v>585000</v>
      </c>
      <c r="D7" s="85"/>
    </row>
    <row r="8" spans="1:4" ht="12.75">
      <c r="A8" s="10" t="s">
        <v>56</v>
      </c>
      <c r="B8" s="12">
        <v>19500</v>
      </c>
      <c r="C8" s="10"/>
      <c r="D8" s="85"/>
    </row>
    <row r="9" spans="1:4" ht="12.75">
      <c r="A9" s="10" t="s">
        <v>57</v>
      </c>
      <c r="B9" s="92">
        <v>30</v>
      </c>
      <c r="C9" s="10"/>
      <c r="D9" s="85"/>
    </row>
    <row r="10" spans="1:4" ht="12.75">
      <c r="A10" s="10" t="s">
        <v>44</v>
      </c>
      <c r="B10" s="10"/>
      <c r="C10" s="13">
        <v>409500</v>
      </c>
      <c r="D10" s="85"/>
    </row>
    <row r="11" spans="1:4" ht="12.75">
      <c r="A11" s="10" t="s">
        <v>11</v>
      </c>
      <c r="B11" s="10"/>
      <c r="C11" s="12">
        <f>C7-C10</f>
        <v>175500</v>
      </c>
      <c r="D11" s="85"/>
    </row>
    <row r="12" spans="1:4" ht="12.75">
      <c r="A12" s="10" t="s">
        <v>45</v>
      </c>
      <c r="B12" s="10"/>
      <c r="C12" s="13">
        <v>180000</v>
      </c>
      <c r="D12" s="85"/>
    </row>
    <row r="13" spans="1:4" ht="13.5" thickBot="1">
      <c r="A13" s="10" t="s">
        <v>55</v>
      </c>
      <c r="B13" s="10"/>
      <c r="C13" s="93">
        <f>C11-C12</f>
        <v>-4500</v>
      </c>
      <c r="D13" s="85"/>
    </row>
    <row r="14" spans="1:4" ht="13.5" thickTop="1">
      <c r="A14" s="10"/>
      <c r="B14" s="10"/>
      <c r="C14" s="10"/>
      <c r="D14" s="85"/>
    </row>
    <row r="15" spans="1:4" ht="12.75">
      <c r="A15" s="10" t="s">
        <v>13</v>
      </c>
      <c r="B15" s="10"/>
      <c r="C15" s="10"/>
      <c r="D15" s="85"/>
    </row>
    <row r="16" spans="1:4" ht="12.75">
      <c r="A16" s="10" t="s">
        <v>15</v>
      </c>
      <c r="B16" s="10"/>
      <c r="C16" s="11">
        <v>16000</v>
      </c>
      <c r="D16" s="85"/>
    </row>
    <row r="17" spans="1:4" ht="12.75">
      <c r="A17" s="10" t="s">
        <v>17</v>
      </c>
      <c r="B17" s="10"/>
      <c r="C17" s="91">
        <v>80000</v>
      </c>
      <c r="D17" s="85"/>
    </row>
    <row r="18" spans="1:4" ht="12.75">
      <c r="A18" s="10"/>
      <c r="B18" s="10"/>
      <c r="C18" s="12"/>
      <c r="D18" s="85"/>
    </row>
    <row r="19" spans="1:4" ht="12.75">
      <c r="A19" s="10" t="s">
        <v>20</v>
      </c>
      <c r="B19" s="10"/>
      <c r="C19" s="12"/>
      <c r="D19" s="85"/>
    </row>
    <row r="20" spans="1:4" ht="12.75">
      <c r="A20" s="10" t="s">
        <v>22</v>
      </c>
      <c r="B20" s="10"/>
      <c r="C20" s="14">
        <v>0.1</v>
      </c>
      <c r="D20" s="85"/>
    </row>
    <row r="21" spans="1:4" ht="12.75">
      <c r="A21" s="10" t="s">
        <v>15</v>
      </c>
      <c r="B21" s="10"/>
      <c r="C21" s="11">
        <v>60000</v>
      </c>
      <c r="D21" s="85"/>
    </row>
    <row r="22" spans="1:4" ht="12.75">
      <c r="A22" s="10" t="s">
        <v>23</v>
      </c>
      <c r="B22" s="10"/>
      <c r="C22" s="14">
        <v>2</v>
      </c>
      <c r="D22" s="85"/>
    </row>
    <row r="23" spans="1:4" ht="12.75">
      <c r="A23" s="10"/>
      <c r="B23" s="10"/>
      <c r="C23" s="12"/>
      <c r="D23" s="85"/>
    </row>
    <row r="24" spans="1:4" ht="12.75">
      <c r="A24" s="10" t="s">
        <v>25</v>
      </c>
      <c r="B24" s="10"/>
      <c r="C24" s="12"/>
      <c r="D24" s="85"/>
    </row>
    <row r="25" spans="1:4" ht="12.75">
      <c r="A25" s="10" t="s">
        <v>27</v>
      </c>
      <c r="B25" s="10"/>
      <c r="C25" s="15">
        <v>0.75</v>
      </c>
      <c r="D25" s="85"/>
    </row>
    <row r="26" spans="1:4" ht="12.75">
      <c r="A26" s="16" t="s">
        <v>28</v>
      </c>
      <c r="B26" s="16"/>
      <c r="C26" s="91">
        <v>9750</v>
      </c>
      <c r="D26" s="85"/>
    </row>
    <row r="27" spans="1:4" ht="12.75">
      <c r="A27" s="16"/>
      <c r="B27" s="16"/>
      <c r="C27" s="12"/>
      <c r="D27" s="85"/>
    </row>
    <row r="28" spans="1:4" ht="12.75">
      <c r="A28" s="16" t="s">
        <v>29</v>
      </c>
      <c r="B28" s="16"/>
      <c r="C28" s="12"/>
      <c r="D28" s="85"/>
    </row>
    <row r="29" spans="1:4" ht="12.75">
      <c r="A29" s="16" t="s">
        <v>32</v>
      </c>
      <c r="B29" s="16"/>
      <c r="C29" s="92">
        <v>3</v>
      </c>
      <c r="D29" s="85"/>
    </row>
    <row r="30" spans="1:4" ht="12.75">
      <c r="A30" s="16" t="s">
        <v>34</v>
      </c>
      <c r="B30" s="16"/>
      <c r="C30" s="91">
        <v>72000</v>
      </c>
      <c r="D30" s="85"/>
    </row>
    <row r="31" spans="1:4" ht="12.75">
      <c r="A31" s="16" t="s">
        <v>36</v>
      </c>
      <c r="B31" s="16"/>
      <c r="C31" s="12">
        <v>26000</v>
      </c>
      <c r="D31" s="85"/>
    </row>
    <row r="32" spans="1:4" ht="12.75">
      <c r="A32" s="10"/>
      <c r="B32" s="10"/>
      <c r="C32" s="16"/>
      <c r="D32" s="85"/>
    </row>
  </sheetData>
  <mergeCells count="1">
    <mergeCell ref="A3:C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Jack Terry</cp:lastModifiedBy>
  <cp:lastPrinted>2009-09-18T19:09:19Z</cp:lastPrinted>
  <dcterms:created xsi:type="dcterms:W3CDTF">1999-02-22T06:46:59Z</dcterms:created>
  <dcterms:modified xsi:type="dcterms:W3CDTF">2009-09-21T16:15:39Z</dcterms:modified>
  <cp:category/>
  <cp:version/>
  <cp:contentType/>
  <cp:contentStatus/>
</cp:coreProperties>
</file>