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0-02A" sheetId="1" r:id="rId1"/>
    <sheet name="Given P10-02A" sheetId="2" r:id="rId2"/>
    <sheet name="P10-04A " sheetId="3" r:id="rId3"/>
    <sheet name="Given P10-04A" sheetId="4" r:id="rId4"/>
    <sheet name="P10-07A" sheetId="5" r:id="rId5"/>
    <sheet name="Given P10-07A" sheetId="6" r:id="rId6"/>
    <sheet name="P10-08A" sheetId="7" r:id="rId7"/>
    <sheet name="Given P10-08A" sheetId="8" r:id="rId8"/>
  </sheets>
  <definedNames>
    <definedName name="_xlnm.Print_Titles" localSheetId="0">'P10-02A'!$1:$4</definedName>
    <definedName name="_xlnm.Print_Titles" localSheetId="4">'P10-07A'!$1:$4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19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26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D46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E59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34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D18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D29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E51" authorId="0">
      <text>
        <r>
          <rPr>
            <sz val="8"/>
            <rFont val="Tahoma"/>
            <family val="2"/>
          </rPr>
          <t>Enter appropriate data in yellow cells.  Your Debit entries will be verified.</t>
        </r>
      </text>
    </comment>
    <comment ref="E57" authorId="0">
      <text>
        <r>
          <rPr>
            <sz val="8"/>
            <rFont val="Tahoma"/>
            <family val="2"/>
          </rPr>
          <t>Enter appropriate data in yellow cells.  Your Debit entries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9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E38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D5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27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9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D5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27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B38" authorId="0">
      <text>
        <r>
          <rPr>
            <sz val="8"/>
            <rFont val="Tahoma"/>
            <family val="2"/>
          </rPr>
          <t>Enter appropriate data in yellow cells.  Your entries for "Carrying Value" will be verified.</t>
        </r>
      </text>
    </comment>
    <comment ref="A74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D52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57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5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64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D65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<sst xmlns="http://schemas.openxmlformats.org/spreadsheetml/2006/main" count="263" uniqueCount="99">
  <si>
    <t>Student Name:</t>
  </si>
  <si>
    <t>Class:</t>
  </si>
  <si>
    <t>Bonds issued, face value</t>
  </si>
  <si>
    <t>Annual interest</t>
  </si>
  <si>
    <t>Maturity in years</t>
  </si>
  <si>
    <t>Issuance price</t>
  </si>
  <si>
    <t>General Journal</t>
  </si>
  <si>
    <t>Part 1.</t>
  </si>
  <si>
    <t>Date</t>
  </si>
  <si>
    <t>Account Titles</t>
  </si>
  <si>
    <t>Debit</t>
  </si>
  <si>
    <t>Credit</t>
  </si>
  <si>
    <t>Jan 1</t>
  </si>
  <si>
    <t>Cash</t>
  </si>
  <si>
    <t>Discount on Bonds Payable</t>
  </si>
  <si>
    <t xml:space="preserve">  Bonds Payable</t>
  </si>
  <si>
    <t>Part 2.</t>
  </si>
  <si>
    <t>Cash payment</t>
  </si>
  <si>
    <t>Straight-line discount amortization</t>
  </si>
  <si>
    <t>Bond interest expense</t>
  </si>
  <si>
    <t>Part 3.</t>
  </si>
  <si>
    <t>Par value at maturity</t>
  </si>
  <si>
    <t>Total repaid</t>
  </si>
  <si>
    <t>Less amount borrowed</t>
  </si>
  <si>
    <t>Total bond interest expense</t>
  </si>
  <si>
    <t xml:space="preserve">  or:</t>
  </si>
  <si>
    <t>Plus discount</t>
  </si>
  <si>
    <t>Part 4.</t>
  </si>
  <si>
    <t>Bond</t>
  </si>
  <si>
    <t>Carrying</t>
  </si>
  <si>
    <t>Discount</t>
  </si>
  <si>
    <t>Value</t>
  </si>
  <si>
    <t>Part 5.</t>
  </si>
  <si>
    <t>Jun 30</t>
  </si>
  <si>
    <t>Bond Interest Expense</t>
  </si>
  <si>
    <t xml:space="preserve">  Discount on Bonds Payable</t>
  </si>
  <si>
    <t xml:space="preserve">  Cash</t>
  </si>
  <si>
    <t>Dec 31</t>
  </si>
  <si>
    <t>Less premium</t>
  </si>
  <si>
    <t>Premium</t>
  </si>
  <si>
    <t>Premium on Bonds Payable</t>
  </si>
  <si>
    <t>Semiannual Interest Period</t>
  </si>
  <si>
    <t>Market interest rate</t>
  </si>
  <si>
    <t>Semiannual</t>
  </si>
  <si>
    <t>Interest</t>
  </si>
  <si>
    <t>Unamortized</t>
  </si>
  <si>
    <t>Paid</t>
  </si>
  <si>
    <t>Expense</t>
  </si>
  <si>
    <t>Amortization</t>
  </si>
  <si>
    <t>Part 3</t>
  </si>
  <si>
    <t>June 30</t>
  </si>
  <si>
    <t>Dec. 31</t>
  </si>
  <si>
    <t>Part 4</t>
  </si>
  <si>
    <t xml:space="preserve">  Premium on Bonds Payable</t>
  </si>
  <si>
    <t>Check figures:</t>
  </si>
  <si>
    <t>(3)</t>
  </si>
  <si>
    <t>Period-End</t>
  </si>
  <si>
    <t>(2)</t>
  </si>
  <si>
    <t>Part 5</t>
  </si>
  <si>
    <t>HEATHROW</t>
  </si>
  <si>
    <t>(4) 12/31/2012 carrying value</t>
  </si>
  <si>
    <t>Sold bonds on stated issue date.</t>
  </si>
  <si>
    <t>Thirty payments of $60,000</t>
  </si>
  <si>
    <t>To record six months' interest and discount amortization.</t>
  </si>
  <si>
    <t>Part 2</t>
  </si>
  <si>
    <t>Part  1</t>
  </si>
  <si>
    <t>To record six months' interest and premium amortization.</t>
  </si>
  <si>
    <t>PATTON</t>
  </si>
  <si>
    <t>(3) 12/31/2012 Carrying value</t>
  </si>
  <si>
    <t>Eight payments of $16,250</t>
  </si>
  <si>
    <t>Given Data P10-07A:</t>
  </si>
  <si>
    <t>Problem 10-07A</t>
  </si>
  <si>
    <t>Given Data P10-02A:</t>
  </si>
  <si>
    <t>Problem 10-02A</t>
  </si>
  <si>
    <t>Given Data P10-04A:</t>
  </si>
  <si>
    <t>Problem 10-04A</t>
  </si>
  <si>
    <t>Problem 10-08A</t>
  </si>
  <si>
    <t>Given Data P10-08A:</t>
  </si>
  <si>
    <t>SATURN</t>
  </si>
  <si>
    <t>Par value</t>
  </si>
  <si>
    <t>Interest rate</t>
  </si>
  <si>
    <t>Annual market rate</t>
  </si>
  <si>
    <t>(4) 6/30/2013 carrying value</t>
  </si>
  <si>
    <t>Issue date</t>
  </si>
  <si>
    <t>Interest paid on June 30 and December 31</t>
  </si>
  <si>
    <t>Ten payments of $16,250</t>
  </si>
  <si>
    <t>The individual unamortized premium amounts may differ slightly due to rounding but the final result should be the same.</t>
  </si>
  <si>
    <t>NOTE:</t>
  </si>
  <si>
    <t>McFAD</t>
  </si>
  <si>
    <t>(3) 6/30/2012 Carrying value</t>
  </si>
  <si>
    <t>(5) Gain</t>
  </si>
  <si>
    <t>Date of issue</t>
  </si>
  <si>
    <t>Six payments of $4,950</t>
  </si>
  <si>
    <t>Jan. 1</t>
  </si>
  <si>
    <t>Bonds Payable</t>
  </si>
  <si>
    <t xml:space="preserve">  Gain on Retirement of Bonds</t>
  </si>
  <si>
    <t>To record the retirement of bonds.</t>
  </si>
  <si>
    <t>Assume that the market rate on January 1, 2011, is 12% instead of 10%.  Without presenting numbers, describe how this change affects the amounts reported on McFad's financial statements.</t>
  </si>
  <si>
    <t>Part 6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</si>
</sst>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"/>
    <numFmt numFmtId="177" formatCode="0.0000"/>
    <numFmt numFmtId="178" formatCode="_(* #,##0.000_);_(* \(#,##0.000\);_(* &quot;-&quot;???_);_(@_)"/>
    <numFmt numFmtId="179" formatCode="0.000000000000000"/>
    <numFmt numFmtId="180" formatCode="&quot;$&quot;#,##0"/>
    <numFmt numFmtId="181" formatCode="0.000000"/>
    <numFmt numFmtId="182" formatCode="#,##0.000000"/>
    <numFmt numFmtId="183" formatCode="0_);[Red]\(0\)"/>
    <numFmt numFmtId="184" formatCode="0.0000000000"/>
    <numFmt numFmtId="185" formatCode="&quot;$&quot;#,##0.0000_);[Red]\(&quot;$&quot;#,##0.0000\)"/>
    <numFmt numFmtId="186" formatCode="&quot;$&quot;#,##0.000000000000_);[Red]\(&quot;$&quot;#,##0.000000000000\)"/>
    <numFmt numFmtId="187" formatCode="0.000000000000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(* #,##0.00000000000000_);_(* \(#,##0.00000000000000\);_(* &quot;-&quot;??_);_(@_)"/>
    <numFmt numFmtId="198" formatCode="&quot;$&quot;#,##0.000"/>
    <numFmt numFmtId="199" formatCode="&quot;$&quot;#,##0.0"/>
    <numFmt numFmtId="200" formatCode="&quot;$&quot;#,##0.00"/>
    <numFmt numFmtId="201" formatCode="&quot;$&quot;#,##0.0000"/>
    <numFmt numFmtId="202" formatCode="&quot;$&quot;#,##0.00000"/>
    <numFmt numFmtId="203" formatCode="&quot;$&quot;#,##0.000000"/>
    <numFmt numFmtId="204" formatCode="&quot;$&quot;#,##0.0000000"/>
    <numFmt numFmtId="205" formatCode="&quot;$&quot;#,##0.00000000"/>
    <numFmt numFmtId="206" formatCode="&quot;$&quot;#,##0.000000000"/>
    <numFmt numFmtId="207" formatCode="&quot;$&quot;#,##0.0000000000"/>
    <numFmt numFmtId="208" formatCode="&quot;$&quot;#,##0.00000000000"/>
    <numFmt numFmtId="209" formatCode="&quot;$&quot;#,##0.000000000000"/>
    <numFmt numFmtId="210" formatCode="&quot;$&quot;#,##0.0000000000000"/>
    <numFmt numFmtId="211" formatCode="&quot;$&quot;#,##0.00000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67" fontId="0" fillId="0" borderId="0" xfId="42" applyNumberFormat="1" applyFont="1" applyBorder="1" applyAlignment="1" applyProtection="1">
      <alignment/>
      <protection/>
    </xf>
    <xf numFmtId="169" fontId="0" fillId="0" borderId="0" xfId="44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167" fontId="0" fillId="0" borderId="0" xfId="42" applyNumberFormat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1" fontId="0" fillId="2" borderId="0" xfId="0" applyNumberFormat="1" applyFont="1" applyFill="1" applyBorder="1" applyAlignment="1">
      <alignment/>
    </xf>
    <xf numFmtId="9" fontId="0" fillId="2" borderId="0" xfId="59" applyFont="1" applyFill="1" applyBorder="1" applyAlignment="1">
      <alignment/>
    </xf>
    <xf numFmtId="0" fontId="0" fillId="2" borderId="0" xfId="0" applyFill="1" applyAlignment="1">
      <alignment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 quotePrefix="1">
      <alignment horizontal="left"/>
    </xf>
    <xf numFmtId="0" fontId="0" fillId="2" borderId="0" xfId="0" applyFill="1" applyAlignment="1" quotePrefix="1">
      <alignment/>
    </xf>
    <xf numFmtId="167" fontId="0" fillId="2" borderId="0" xfId="42" applyNumberFormat="1" applyFont="1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14" fontId="0" fillId="2" borderId="0" xfId="0" applyNumberFormat="1" applyFont="1" applyFill="1" applyBorder="1" applyAlignment="1" applyProtection="1">
      <alignment horizontal="left"/>
      <protection/>
    </xf>
    <xf numFmtId="0" fontId="8" fillId="2" borderId="0" xfId="0" applyFont="1" applyFill="1" applyAlignment="1">
      <alignment horizontal="center"/>
    </xf>
    <xf numFmtId="14" fontId="0" fillId="2" borderId="0" xfId="0" applyNumberFormat="1" applyFont="1" applyFill="1" applyBorder="1" applyAlignment="1" applyProtection="1">
      <alignment horizontal="center"/>
      <protection/>
    </xf>
    <xf numFmtId="167" fontId="0" fillId="2" borderId="0" xfId="42" applyNumberFormat="1" applyFill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69" fontId="0" fillId="2" borderId="0" xfId="44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/>
    </xf>
    <xf numFmtId="37" fontId="1" fillId="2" borderId="0" xfId="0" applyNumberFormat="1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Alignment="1">
      <alignment horizontal="centerContinuous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 horizontal="centerContinuous"/>
      <protection/>
    </xf>
    <xf numFmtId="0" fontId="1" fillId="2" borderId="10" xfId="0" applyFont="1" applyFill="1" applyBorder="1" applyAlignment="1">
      <alignment horizontal="centerContinuous"/>
    </xf>
    <xf numFmtId="1" fontId="1" fillId="2" borderId="10" xfId="0" applyNumberFormat="1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44" applyNumberFormat="1" applyFont="1" applyFill="1" applyBorder="1" applyAlignment="1" applyProtection="1">
      <alignment/>
      <protection/>
    </xf>
    <xf numFmtId="42" fontId="0" fillId="2" borderId="0" xfId="42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/>
    </xf>
    <xf numFmtId="167" fontId="0" fillId="7" borderId="0" xfId="42" applyNumberFormat="1" applyFont="1" applyFill="1" applyAlignment="1" applyProtection="1">
      <alignment/>
      <protection locked="0"/>
    </xf>
    <xf numFmtId="167" fontId="0" fillId="7" borderId="11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169" fontId="0" fillId="7" borderId="0" xfId="44" applyNumberFormat="1" applyFont="1" applyFill="1" applyBorder="1" applyAlignment="1" applyProtection="1">
      <alignment/>
      <protection locked="0"/>
    </xf>
    <xf numFmtId="167" fontId="0" fillId="7" borderId="12" xfId="42" applyNumberFormat="1" applyFont="1" applyFill="1" applyBorder="1" applyAlignment="1" applyProtection="1">
      <alignment/>
      <protection locked="0"/>
    </xf>
    <xf numFmtId="169" fontId="0" fillId="7" borderId="11" xfId="44" applyNumberFormat="1" applyFont="1" applyFill="1" applyBorder="1" applyAlignment="1" applyProtection="1">
      <alignment/>
      <protection locked="0"/>
    </xf>
    <xf numFmtId="167" fontId="0" fillId="7" borderId="10" xfId="42" applyNumberFormat="1" applyFont="1" applyFill="1" applyBorder="1" applyAlignment="1" applyProtection="1">
      <alignment/>
      <protection locked="0"/>
    </xf>
    <xf numFmtId="169" fontId="0" fillId="7" borderId="13" xfId="44" applyNumberFormat="1" applyFont="1" applyFill="1" applyBorder="1" applyAlignment="1" applyProtection="1">
      <alignment/>
      <protection locked="0"/>
    </xf>
    <xf numFmtId="167" fontId="0" fillId="7" borderId="11" xfId="42" applyNumberFormat="1" applyFont="1" applyFill="1" applyBorder="1" applyAlignment="1" applyProtection="1">
      <alignment/>
      <protection locked="0"/>
    </xf>
    <xf numFmtId="167" fontId="0" fillId="7" borderId="11" xfId="0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/>
      <protection locked="0"/>
    </xf>
    <xf numFmtId="42" fontId="0" fillId="2" borderId="0" xfId="42" applyNumberFormat="1" applyFont="1" applyFill="1" applyBorder="1" applyAlignment="1" applyProtection="1">
      <alignment horizontal="left"/>
      <protection/>
    </xf>
    <xf numFmtId="42" fontId="0" fillId="7" borderId="15" xfId="44" applyNumberFormat="1" applyFont="1" applyFill="1" applyBorder="1" applyAlignment="1" applyProtection="1">
      <alignment/>
      <protection locked="0"/>
    </xf>
    <xf numFmtId="42" fontId="0" fillId="7" borderId="16" xfId="44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1" fontId="0" fillId="7" borderId="12" xfId="42" applyNumberFormat="1" applyFont="1" applyFill="1" applyBorder="1" applyAlignment="1" applyProtection="1">
      <alignment/>
      <protection locked="0"/>
    </xf>
    <xf numFmtId="41" fontId="0" fillId="7" borderId="17" xfId="42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2" fontId="0" fillId="7" borderId="13" xfId="44" applyNumberFormat="1" applyFont="1" applyFill="1" applyBorder="1" applyAlignment="1" applyProtection="1">
      <alignment/>
      <protection locked="0"/>
    </xf>
    <xf numFmtId="41" fontId="0" fillId="7" borderId="11" xfId="42" applyNumberFormat="1" applyFill="1" applyBorder="1" applyAlignment="1" applyProtection="1">
      <alignment/>
      <protection locked="0"/>
    </xf>
    <xf numFmtId="41" fontId="0" fillId="2" borderId="0" xfId="42" applyNumberFormat="1" applyFill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1" fontId="0" fillId="2" borderId="0" xfId="0" applyNumberFormat="1" applyFill="1" applyBorder="1" applyAlignment="1">
      <alignment/>
    </xf>
    <xf numFmtId="41" fontId="0" fillId="2" borderId="0" xfId="0" applyNumberFormat="1" applyFont="1" applyFill="1" applyAlignment="1">
      <alignment/>
    </xf>
    <xf numFmtId="41" fontId="0" fillId="7" borderId="11" xfId="42" applyNumberFormat="1" applyFont="1" applyFill="1" applyBorder="1" applyAlignment="1" applyProtection="1">
      <alignment/>
      <protection locked="0"/>
    </xf>
    <xf numFmtId="41" fontId="0" fillId="7" borderId="0" xfId="42" applyNumberFormat="1" applyFill="1" applyBorder="1" applyAlignment="1" applyProtection="1">
      <alignment/>
      <protection locked="0"/>
    </xf>
    <xf numFmtId="42" fontId="0" fillId="7" borderId="11" xfId="44" applyNumberFormat="1" applyFill="1" applyBorder="1" applyAlignment="1" applyProtection="1">
      <alignment/>
      <protection locked="0"/>
    </xf>
    <xf numFmtId="42" fontId="0" fillId="7" borderId="18" xfId="44" applyNumberFormat="1" applyFont="1" applyFill="1" applyBorder="1" applyAlignment="1" applyProtection="1">
      <alignment/>
      <protection locked="0"/>
    </xf>
    <xf numFmtId="42" fontId="0" fillId="7" borderId="19" xfId="44" applyNumberFormat="1" applyFill="1" applyBorder="1" applyAlignment="1" applyProtection="1">
      <alignment/>
      <protection locked="0"/>
    </xf>
    <xf numFmtId="41" fontId="0" fillId="7" borderId="11" xfId="44" applyNumberFormat="1" applyFill="1" applyBorder="1" applyAlignment="1" applyProtection="1">
      <alignment/>
      <protection locked="0"/>
    </xf>
    <xf numFmtId="41" fontId="0" fillId="7" borderId="18" xfId="44" applyNumberFormat="1" applyFont="1" applyFill="1" applyBorder="1" applyAlignment="1" applyProtection="1">
      <alignment/>
      <protection locked="0"/>
    </xf>
    <xf numFmtId="41" fontId="0" fillId="7" borderId="19" xfId="44" applyNumberFormat="1" applyFill="1" applyBorder="1" applyAlignment="1" applyProtection="1">
      <alignment/>
      <protection locked="0"/>
    </xf>
    <xf numFmtId="41" fontId="0" fillId="7" borderId="20" xfId="42" applyNumberFormat="1" applyFont="1" applyFill="1" applyBorder="1" applyAlignment="1" applyProtection="1">
      <alignment/>
      <protection locked="0"/>
    </xf>
    <xf numFmtId="41" fontId="0" fillId="7" borderId="0" xfId="44" applyNumberFormat="1" applyFill="1" applyAlignment="1" applyProtection="1">
      <alignment/>
      <protection locked="0"/>
    </xf>
    <xf numFmtId="41" fontId="0" fillId="7" borderId="17" xfId="44" applyNumberFormat="1" applyFont="1" applyFill="1" applyBorder="1" applyAlignment="1" applyProtection="1">
      <alignment/>
      <protection locked="0"/>
    </xf>
    <xf numFmtId="41" fontId="0" fillId="7" borderId="0" xfId="44" applyNumberFormat="1" applyFill="1" applyAlignment="1" applyProtection="1">
      <alignment/>
      <protection locked="0"/>
    </xf>
    <xf numFmtId="167" fontId="0" fillId="7" borderId="11" xfId="42" applyNumberFormat="1" applyFill="1" applyBorder="1" applyAlignment="1" applyProtection="1">
      <alignment/>
      <protection locked="0"/>
    </xf>
    <xf numFmtId="0" fontId="0" fillId="2" borderId="0" xfId="0" applyFont="1" applyFill="1" applyAlignment="1">
      <alignment horizontal="left"/>
    </xf>
    <xf numFmtId="0" fontId="1" fillId="2" borderId="1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1" fontId="0" fillId="16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left" wrapText="1"/>
      <protection/>
    </xf>
    <xf numFmtId="0" fontId="0" fillId="7" borderId="11" xfId="0" applyFont="1" applyFill="1" applyBorder="1" applyAlignment="1" applyProtection="1">
      <alignment/>
      <protection locked="0"/>
    </xf>
    <xf numFmtId="0" fontId="0" fillId="7" borderId="21" xfId="0" applyFont="1" applyFill="1" applyBorder="1" applyAlignment="1" applyProtection="1">
      <alignment/>
      <protection locked="0"/>
    </xf>
    <xf numFmtId="164" fontId="0" fillId="2" borderId="0" xfId="59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4" fontId="0" fillId="2" borderId="0" xfId="42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 horizontal="right"/>
      <protection/>
    </xf>
    <xf numFmtId="41" fontId="0" fillId="7" borderId="22" xfId="42" applyNumberFormat="1" applyFont="1" applyFill="1" applyBorder="1" applyAlignment="1" applyProtection="1">
      <alignment/>
      <protection locked="0"/>
    </xf>
    <xf numFmtId="14" fontId="0" fillId="2" borderId="0" xfId="0" applyNumberFormat="1" applyFont="1" applyFill="1" applyBorder="1" applyAlignment="1" applyProtection="1">
      <alignment horizontal="left" vertical="top" wrapText="1"/>
      <protection/>
    </xf>
    <xf numFmtId="14" fontId="0" fillId="2" borderId="0" xfId="0" applyNumberFormat="1" applyFont="1" applyFill="1" applyBorder="1" applyAlignment="1" applyProtection="1">
      <alignment vertical="top" wrapText="1"/>
      <protection/>
    </xf>
    <xf numFmtId="14" fontId="1" fillId="2" borderId="0" xfId="0" applyNumberFormat="1" applyFont="1" applyFill="1" applyBorder="1" applyAlignment="1" applyProtection="1">
      <alignment horizontal="right" vertical="top" wrapText="1"/>
      <protection/>
    </xf>
    <xf numFmtId="42" fontId="0" fillId="7" borderId="0" xfId="44" applyNumberFormat="1" applyFont="1" applyFill="1" applyBorder="1" applyAlignment="1" applyProtection="1">
      <alignment/>
      <protection locked="0"/>
    </xf>
    <xf numFmtId="42" fontId="0" fillId="7" borderId="23" xfId="44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9" fontId="0" fillId="0" borderId="0" xfId="44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41" fontId="0" fillId="7" borderId="11" xfId="42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0" fontId="1" fillId="2" borderId="10" xfId="0" applyFont="1" applyFill="1" applyBorder="1" applyAlignment="1" applyProtection="1">
      <alignment horizontal="centerContinuous"/>
      <protection/>
    </xf>
    <xf numFmtId="169" fontId="0" fillId="2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ill="1" applyAlignment="1" applyProtection="1" quotePrefix="1">
      <alignment horizontal="left"/>
      <protection/>
    </xf>
    <xf numFmtId="0" fontId="0" fillId="2" borderId="0" xfId="0" applyFill="1" applyAlignment="1" applyProtection="1" quotePrefix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42" fontId="0" fillId="7" borderId="24" xfId="44" applyNumberFormat="1" applyFont="1" applyFill="1" applyBorder="1" applyAlignment="1" applyProtection="1">
      <alignment/>
      <protection locked="0"/>
    </xf>
    <xf numFmtId="41" fontId="0" fillId="7" borderId="25" xfId="42" applyNumberFormat="1" applyFont="1" applyFill="1" applyBorder="1" applyAlignment="1" applyProtection="1">
      <alignment/>
      <protection locked="0"/>
    </xf>
    <xf numFmtId="41" fontId="0" fillId="7" borderId="0" xfId="42" applyNumberFormat="1" applyFill="1" applyAlignment="1" applyProtection="1">
      <alignment/>
      <protection locked="0"/>
    </xf>
    <xf numFmtId="41" fontId="0" fillId="7" borderId="19" xfId="42" applyNumberFormat="1" applyFont="1" applyFill="1" applyBorder="1" applyAlignment="1" applyProtection="1">
      <alignment/>
      <protection locked="0"/>
    </xf>
    <xf numFmtId="41" fontId="0" fillId="7" borderId="26" xfId="42" applyNumberFormat="1" applyFont="1" applyFill="1" applyBorder="1" applyAlignment="1" applyProtection="1">
      <alignment/>
      <protection locked="0"/>
    </xf>
    <xf numFmtId="14" fontId="0" fillId="2" borderId="27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7" fontId="0" fillId="2" borderId="0" xfId="42" applyNumberForma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67" fontId="0" fillId="2" borderId="0" xfId="42" applyNumberFormat="1" applyFill="1" applyBorder="1" applyAlignment="1" applyProtection="1">
      <alignment/>
      <protection/>
    </xf>
    <xf numFmtId="167" fontId="0" fillId="0" borderId="0" xfId="42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top" wrapText="1"/>
      <protection/>
    </xf>
    <xf numFmtId="42" fontId="0" fillId="7" borderId="19" xfId="0" applyNumberFormat="1" applyFont="1" applyFill="1" applyBorder="1" applyAlignment="1" applyProtection="1">
      <alignment horizontal="center"/>
      <protection locked="0"/>
    </xf>
    <xf numFmtId="42" fontId="0" fillId="7" borderId="18" xfId="0" applyNumberFormat="1" applyFont="1" applyFill="1" applyBorder="1" applyAlignment="1" applyProtection="1">
      <alignment/>
      <protection locked="0"/>
    </xf>
    <xf numFmtId="42" fontId="0" fillId="7" borderId="14" xfId="0" applyNumberFormat="1" applyFont="1" applyFill="1" applyBorder="1" applyAlignment="1" applyProtection="1">
      <alignment/>
      <protection locked="0"/>
    </xf>
    <xf numFmtId="41" fontId="0" fillId="7" borderId="28" xfId="0" applyNumberFormat="1" applyFont="1" applyFill="1" applyBorder="1" applyAlignment="1" applyProtection="1">
      <alignment horizontal="center"/>
      <protection locked="0"/>
    </xf>
    <xf numFmtId="41" fontId="0" fillId="7" borderId="20" xfId="0" applyNumberFormat="1" applyFont="1" applyFill="1" applyBorder="1" applyAlignment="1" applyProtection="1">
      <alignment/>
      <protection locked="0"/>
    </xf>
    <xf numFmtId="41" fontId="0" fillId="7" borderId="14" xfId="0" applyNumberFormat="1" applyFont="1" applyFill="1" applyBorder="1" applyAlignment="1" applyProtection="1">
      <alignment/>
      <protection locked="0"/>
    </xf>
    <xf numFmtId="41" fontId="0" fillId="7" borderId="29" xfId="0" applyNumberFormat="1" applyFont="1" applyFill="1" applyBorder="1" applyAlignment="1" applyProtection="1">
      <alignment horizontal="center"/>
      <protection locked="0"/>
    </xf>
    <xf numFmtId="41" fontId="0" fillId="7" borderId="25" xfId="0" applyNumberFormat="1" applyFont="1" applyFill="1" applyBorder="1" applyAlignment="1" applyProtection="1">
      <alignment/>
      <protection locked="0"/>
    </xf>
    <xf numFmtId="41" fontId="0" fillId="7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1" width="7.57421875" style="3" customWidth="1"/>
    <col min="2" max="32" width="12.7109375" style="3" customWidth="1"/>
    <col min="33" max="16384" width="9.140625" style="3" customWidth="1"/>
  </cols>
  <sheetData>
    <row r="1" spans="3:5" ht="12.75">
      <c r="C1" s="1" t="s">
        <v>0</v>
      </c>
      <c r="D1" s="98"/>
      <c r="E1" s="98"/>
    </row>
    <row r="2" spans="3:5" ht="12.75">
      <c r="C2" s="1" t="s">
        <v>1</v>
      </c>
      <c r="D2" s="98"/>
      <c r="E2" s="98"/>
    </row>
    <row r="3" spans="3:5" ht="12.75">
      <c r="C3" s="2"/>
      <c r="D3" s="101" t="s">
        <v>73</v>
      </c>
      <c r="E3" s="101"/>
    </row>
    <row r="4" ht="12.75"/>
    <row r="5" spans="1:7" ht="12.75">
      <c r="A5" s="100" t="s">
        <v>59</v>
      </c>
      <c r="B5" s="100"/>
      <c r="C5" s="100"/>
      <c r="D5" s="100"/>
      <c r="E5" s="100"/>
      <c r="F5" s="100"/>
      <c r="G5" s="30"/>
    </row>
    <row r="6" spans="1:7" ht="12.75">
      <c r="A6" s="99" t="s">
        <v>6</v>
      </c>
      <c r="B6" s="99"/>
      <c r="C6" s="99"/>
      <c r="D6" s="99"/>
      <c r="E6" s="99"/>
      <c r="F6" s="99"/>
      <c r="G6" s="30"/>
    </row>
    <row r="7" spans="1:7" ht="12.75">
      <c r="A7" s="20" t="s">
        <v>7</v>
      </c>
      <c r="B7" s="21"/>
      <c r="C7" s="21"/>
      <c r="D7" s="21"/>
      <c r="E7" s="20"/>
      <c r="F7" s="22"/>
      <c r="G7" s="30"/>
    </row>
    <row r="8" spans="1:7" ht="12.75">
      <c r="A8" s="38"/>
      <c r="B8" s="39"/>
      <c r="C8" s="39"/>
      <c r="D8" s="37"/>
      <c r="E8" s="39"/>
      <c r="F8" s="39"/>
      <c r="G8" s="30"/>
    </row>
    <row r="9" spans="1:7" ht="12.75">
      <c r="A9" s="40" t="s">
        <v>8</v>
      </c>
      <c r="B9" s="40" t="s">
        <v>9</v>
      </c>
      <c r="C9" s="40"/>
      <c r="D9" s="40"/>
      <c r="E9" s="40" t="s">
        <v>10</v>
      </c>
      <c r="F9" s="40" t="s">
        <v>11</v>
      </c>
      <c r="G9" s="30"/>
    </row>
    <row r="10" spans="1:7" ht="12.75">
      <c r="A10" s="23">
        <v>2011</v>
      </c>
      <c r="B10" s="17"/>
      <c r="C10" s="17"/>
      <c r="D10" s="17"/>
      <c r="E10" s="17"/>
      <c r="F10" s="17"/>
      <c r="G10" s="30"/>
    </row>
    <row r="11" spans="1:7" ht="12.75">
      <c r="A11" s="24" t="s">
        <v>12</v>
      </c>
      <c r="B11" s="17" t="s">
        <v>13</v>
      </c>
      <c r="C11" s="17"/>
      <c r="D11" s="17"/>
      <c r="E11" s="57"/>
      <c r="F11" s="25"/>
      <c r="G11" s="30"/>
    </row>
    <row r="12" spans="1:7" ht="12.75">
      <c r="A12" s="26"/>
      <c r="B12" s="26" t="s">
        <v>14</v>
      </c>
      <c r="C12" s="26"/>
      <c r="D12" s="26"/>
      <c r="E12" s="58"/>
      <c r="F12" s="32">
        <f>IF(E12="","",IF(E12=271776,"«- Correct!","«- Try again!"))</f>
      </c>
      <c r="G12" s="32"/>
    </row>
    <row r="13" spans="1:7" ht="12.75">
      <c r="A13" s="26"/>
      <c r="B13" s="26" t="s">
        <v>15</v>
      </c>
      <c r="C13" s="26"/>
      <c r="D13" s="26"/>
      <c r="E13" s="27"/>
      <c r="F13" s="58"/>
      <c r="G13" s="32"/>
    </row>
    <row r="14" spans="1:7" ht="12.75">
      <c r="A14" s="26"/>
      <c r="B14" s="102" t="s">
        <v>61</v>
      </c>
      <c r="C14" s="102"/>
      <c r="D14" s="102"/>
      <c r="E14" s="102"/>
      <c r="F14" s="26"/>
      <c r="G14" s="30"/>
    </row>
    <row r="15" spans="1:7" ht="12.75">
      <c r="A15" s="26"/>
      <c r="B15" s="26"/>
      <c r="C15" s="26"/>
      <c r="D15" s="26"/>
      <c r="E15" s="26"/>
      <c r="F15" s="26"/>
      <c r="G15" s="30"/>
    </row>
    <row r="16" spans="1:6" ht="12.75">
      <c r="A16" s="7"/>
      <c r="B16" s="7"/>
      <c r="C16" s="7"/>
      <c r="D16" s="7"/>
      <c r="E16" s="7"/>
      <c r="F16" s="7"/>
    </row>
    <row r="17" spans="1:6" ht="12.75">
      <c r="A17" s="26" t="s">
        <v>16</v>
      </c>
      <c r="B17" s="26"/>
      <c r="C17" s="26"/>
      <c r="D17" s="26"/>
      <c r="E17" s="26"/>
      <c r="F17" s="7"/>
    </row>
    <row r="18" spans="1:6" ht="12.75">
      <c r="A18" s="26"/>
      <c r="B18" s="26"/>
      <c r="C18" s="26"/>
      <c r="D18" s="26"/>
      <c r="E18" s="26"/>
      <c r="F18" s="7"/>
    </row>
    <row r="19" spans="1:6" ht="12.75">
      <c r="A19" s="26" t="s">
        <v>17</v>
      </c>
      <c r="B19" s="26"/>
      <c r="C19" s="26"/>
      <c r="D19" s="59"/>
      <c r="E19" s="32">
        <f>IF(D19="","",IF(D19=60000,"«- Correct!","«- Try again!"))</f>
      </c>
      <c r="F19" s="7"/>
    </row>
    <row r="20" spans="1:6" ht="12.75">
      <c r="A20" s="26" t="s">
        <v>18</v>
      </c>
      <c r="B20" s="26"/>
      <c r="C20" s="26"/>
      <c r="D20" s="60"/>
      <c r="E20" s="55">
        <f>IF(D20="","",IF(AND(D20&gt;=9059,D20&lt;=9059.2),"«- Correct!","«- Try again!"))</f>
      </c>
      <c r="F20" s="7"/>
    </row>
    <row r="21" spans="1:6" ht="12.75">
      <c r="A21" s="26" t="s">
        <v>19</v>
      </c>
      <c r="B21" s="26"/>
      <c r="C21" s="26"/>
      <c r="D21" s="58"/>
      <c r="E21" s="55">
        <f>IF(D21="","",IF(AND(D21&gt;=69059,D21&lt;=69059.2),"«- Correct!","«- Try again!"))</f>
      </c>
      <c r="F21" s="7"/>
    </row>
    <row r="22" spans="1:6" ht="12.75">
      <c r="A22" s="26"/>
      <c r="B22" s="26"/>
      <c r="C22" s="26"/>
      <c r="D22" s="27"/>
      <c r="E22" s="26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26" t="s">
        <v>20</v>
      </c>
      <c r="B24" s="26"/>
      <c r="C24" s="26"/>
      <c r="D24" s="26"/>
      <c r="E24" s="26"/>
      <c r="F24" s="7"/>
    </row>
    <row r="25" spans="1:6" ht="12.75">
      <c r="A25" s="26"/>
      <c r="B25" s="26"/>
      <c r="C25" s="26"/>
      <c r="D25" s="26"/>
      <c r="E25" s="26"/>
      <c r="F25" s="7"/>
    </row>
    <row r="26" spans="1:6" ht="12.75">
      <c r="A26" s="26" t="s">
        <v>62</v>
      </c>
      <c r="B26" s="26"/>
      <c r="C26" s="26"/>
      <c r="D26" s="61"/>
      <c r="E26" s="26"/>
      <c r="F26" s="7"/>
    </row>
    <row r="27" spans="1:6" ht="12.75">
      <c r="A27" s="26" t="s">
        <v>21</v>
      </c>
      <c r="B27" s="26"/>
      <c r="C27" s="26"/>
      <c r="D27" s="62"/>
      <c r="E27" s="26"/>
      <c r="F27" s="7"/>
    </row>
    <row r="28" spans="1:6" ht="12.75">
      <c r="A28" s="26" t="s">
        <v>22</v>
      </c>
      <c r="B28" s="26"/>
      <c r="C28" s="26"/>
      <c r="D28" s="61"/>
      <c r="E28" s="26"/>
      <c r="F28" s="7"/>
    </row>
    <row r="29" spans="1:6" ht="12.75">
      <c r="A29" s="26" t="s">
        <v>23</v>
      </c>
      <c r="B29" s="26"/>
      <c r="C29" s="26"/>
      <c r="D29" s="62"/>
      <c r="E29" s="26"/>
      <c r="F29" s="7"/>
    </row>
    <row r="30" spans="1:6" ht="13.5" thickBot="1">
      <c r="A30" s="26" t="s">
        <v>24</v>
      </c>
      <c r="B30" s="26"/>
      <c r="C30" s="26"/>
      <c r="D30" s="63"/>
      <c r="E30" s="32">
        <f>IF(D30="","",IF(D30=2071776,"«- Correct!","«- Try again!"))</f>
      </c>
      <c r="F30" s="7"/>
    </row>
    <row r="31" spans="1:6" ht="13.5" thickTop="1">
      <c r="A31" s="26"/>
      <c r="B31" s="26"/>
      <c r="C31" s="26"/>
      <c r="D31" s="27"/>
      <c r="E31" s="26"/>
      <c r="F31" s="7"/>
    </row>
    <row r="32" spans="1:6" ht="12.75">
      <c r="A32" s="26" t="s">
        <v>25</v>
      </c>
      <c r="B32" s="26"/>
      <c r="C32" s="26"/>
      <c r="D32" s="27"/>
      <c r="E32" s="26"/>
      <c r="F32" s="7"/>
    </row>
    <row r="33" spans="1:6" ht="12.75">
      <c r="A33" s="26"/>
      <c r="B33" s="26"/>
      <c r="C33" s="26"/>
      <c r="D33" s="27"/>
      <c r="E33" s="26"/>
      <c r="F33" s="7"/>
    </row>
    <row r="34" spans="1:6" ht="12.75">
      <c r="A34" s="26" t="s">
        <v>62</v>
      </c>
      <c r="B34" s="26"/>
      <c r="C34" s="26"/>
      <c r="D34" s="61"/>
      <c r="E34" s="26"/>
      <c r="F34" s="7"/>
    </row>
    <row r="35" spans="1:6" ht="12.75">
      <c r="A35" s="26" t="s">
        <v>26</v>
      </c>
      <c r="B35" s="26"/>
      <c r="C35" s="26"/>
      <c r="D35" s="62"/>
      <c r="E35" s="26"/>
      <c r="F35" s="7"/>
    </row>
    <row r="36" spans="1:6" ht="13.5" thickBot="1">
      <c r="A36" s="26" t="s">
        <v>24</v>
      </c>
      <c r="B36" s="26"/>
      <c r="C36" s="26"/>
      <c r="D36" s="63"/>
      <c r="E36" s="32">
        <f>IF(D36="","",IF(D36=2071776,"«- Correct!","«- Try again!"))</f>
      </c>
      <c r="F36" s="7"/>
    </row>
    <row r="37" spans="1:6" ht="13.5" thickTop="1">
      <c r="A37" s="26"/>
      <c r="B37" s="26"/>
      <c r="C37" s="26"/>
      <c r="D37" s="36"/>
      <c r="E37" s="26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26" t="s">
        <v>27</v>
      </c>
      <c r="B39" s="26"/>
      <c r="C39" s="26"/>
      <c r="D39" s="26"/>
      <c r="E39" s="26"/>
      <c r="F39" s="26"/>
    </row>
    <row r="40" spans="1:6" ht="12.75">
      <c r="A40" s="104" t="s">
        <v>59</v>
      </c>
      <c r="B40" s="104"/>
      <c r="C40" s="104"/>
      <c r="D40" s="104"/>
      <c r="E40" s="104"/>
      <c r="F40" s="26"/>
    </row>
    <row r="41" spans="1:6" ht="12.75">
      <c r="A41" s="26"/>
      <c r="B41" s="26"/>
      <c r="C41" s="26"/>
      <c r="D41" s="26"/>
      <c r="E41" s="26"/>
      <c r="F41" s="26"/>
    </row>
    <row r="42" spans="1:6" ht="12.75">
      <c r="A42" s="28"/>
      <c r="B42" s="29"/>
      <c r="C42" s="29"/>
      <c r="D42" s="17"/>
      <c r="E42" s="17"/>
      <c r="F42" s="26"/>
    </row>
    <row r="43" spans="1:6" ht="12.75">
      <c r="A43" s="41"/>
      <c r="B43" s="42"/>
      <c r="C43" s="42"/>
      <c r="D43" s="43" t="s">
        <v>45</v>
      </c>
      <c r="E43" s="43" t="s">
        <v>29</v>
      </c>
      <c r="F43" s="26"/>
    </row>
    <row r="44" spans="1:6" ht="12.75">
      <c r="A44" s="44" t="s">
        <v>41</v>
      </c>
      <c r="B44" s="45"/>
      <c r="C44" s="45"/>
      <c r="D44" s="46" t="s">
        <v>30</v>
      </c>
      <c r="E44" s="46" t="s">
        <v>31</v>
      </c>
      <c r="F44" s="26"/>
    </row>
    <row r="45" spans="1:6" ht="12.75">
      <c r="A45" s="26"/>
      <c r="B45" s="30"/>
      <c r="C45" s="30"/>
      <c r="D45" s="26"/>
      <c r="E45" s="26"/>
      <c r="F45" s="26"/>
    </row>
    <row r="46" spans="1:6" ht="12.75">
      <c r="A46" s="30"/>
      <c r="B46" s="31">
        <v>40544</v>
      </c>
      <c r="C46" s="31"/>
      <c r="D46" s="59"/>
      <c r="E46" s="67"/>
      <c r="F46" s="32">
        <f>IF(E46="","",IF(E46=1728224,"«- Correct!","«- Try again!"))</f>
      </c>
    </row>
    <row r="47" spans="1:6" ht="12.75">
      <c r="A47" s="30"/>
      <c r="B47" s="31">
        <v>40724</v>
      </c>
      <c r="C47" s="31"/>
      <c r="D47" s="60"/>
      <c r="E47" s="67"/>
      <c r="F47" s="32">
        <f>IF(E47="","",IF(E47=1737283,"«- Correct!","«- Try again!"))</f>
      </c>
    </row>
    <row r="48" spans="1:6" ht="12.75">
      <c r="A48" s="30"/>
      <c r="B48" s="31">
        <v>40908</v>
      </c>
      <c r="C48" s="31"/>
      <c r="D48" s="60"/>
      <c r="E48" s="67"/>
      <c r="F48" s="32">
        <f>IF(E48="","",IF(E48=1746342,"«- Correct!","«- Try again!"))</f>
      </c>
    </row>
    <row r="49" spans="1:6" ht="12.75">
      <c r="A49" s="30"/>
      <c r="B49" s="31">
        <v>41090</v>
      </c>
      <c r="C49" s="31"/>
      <c r="D49" s="60"/>
      <c r="E49" s="67"/>
      <c r="F49" s="32">
        <f>IF(E49="","",IF(E49=1755401,"«- Correct!","«- Try again!"))</f>
      </c>
    </row>
    <row r="50" spans="1:6" ht="12.75">
      <c r="A50" s="30"/>
      <c r="B50" s="31">
        <v>41274</v>
      </c>
      <c r="C50" s="31"/>
      <c r="D50" s="58"/>
      <c r="E50" s="67"/>
      <c r="F50" s="32">
        <f>IF(E50="","",IF(E50=1764460,"«- Correct!","«- Try again!"))</f>
      </c>
    </row>
    <row r="51" spans="1:6" ht="12.75">
      <c r="A51" s="26"/>
      <c r="B51" s="33"/>
      <c r="C51" s="33"/>
      <c r="D51" s="27"/>
      <c r="E51" s="27"/>
      <c r="F51" s="26"/>
    </row>
    <row r="52" spans="1:6" ht="12.75">
      <c r="A52" s="7"/>
      <c r="B52" s="7"/>
      <c r="C52" s="7"/>
      <c r="D52" s="7"/>
      <c r="E52" s="7"/>
      <c r="F52" s="7"/>
    </row>
    <row r="53" spans="1:7" ht="12.75">
      <c r="A53" s="100" t="s">
        <v>59</v>
      </c>
      <c r="B53" s="100"/>
      <c r="C53" s="100"/>
      <c r="D53" s="100"/>
      <c r="E53" s="100"/>
      <c r="F53" s="100"/>
      <c r="G53" s="30"/>
    </row>
    <row r="54" spans="1:7" ht="12.75">
      <c r="A54" s="99" t="s">
        <v>6</v>
      </c>
      <c r="B54" s="99"/>
      <c r="C54" s="99"/>
      <c r="D54" s="99"/>
      <c r="E54" s="99"/>
      <c r="F54" s="99"/>
      <c r="G54" s="30"/>
    </row>
    <row r="55" spans="1:7" ht="12.75">
      <c r="A55" s="20" t="s">
        <v>32</v>
      </c>
      <c r="B55" s="21"/>
      <c r="C55" s="21"/>
      <c r="D55" s="21"/>
      <c r="E55" s="20"/>
      <c r="F55" s="22"/>
      <c r="G55" s="30"/>
    </row>
    <row r="56" spans="1:7" ht="12.75">
      <c r="A56" s="38"/>
      <c r="B56" s="39"/>
      <c r="C56" s="39"/>
      <c r="D56" s="37"/>
      <c r="E56" s="39"/>
      <c r="F56" s="39"/>
      <c r="G56" s="30"/>
    </row>
    <row r="57" spans="1:7" ht="12.75">
      <c r="A57" s="40" t="s">
        <v>8</v>
      </c>
      <c r="B57" s="40" t="s">
        <v>9</v>
      </c>
      <c r="C57" s="40"/>
      <c r="D57" s="40"/>
      <c r="E57" s="40" t="s">
        <v>10</v>
      </c>
      <c r="F57" s="40" t="s">
        <v>11</v>
      </c>
      <c r="G57" s="30"/>
    </row>
    <row r="58" spans="1:7" ht="12.75">
      <c r="A58" s="23">
        <v>2011</v>
      </c>
      <c r="B58" s="17"/>
      <c r="C58" s="17"/>
      <c r="D58" s="17"/>
      <c r="E58" s="17"/>
      <c r="F58" s="17"/>
      <c r="G58" s="30"/>
    </row>
    <row r="59" spans="1:7" ht="12.75">
      <c r="A59" s="24" t="s">
        <v>33</v>
      </c>
      <c r="B59" s="17" t="s">
        <v>34</v>
      </c>
      <c r="C59" s="17"/>
      <c r="D59" s="17"/>
      <c r="E59" s="66"/>
      <c r="F59" s="25"/>
      <c r="G59" s="30"/>
    </row>
    <row r="60" spans="1:7" ht="12.75">
      <c r="A60" s="26"/>
      <c r="B60" s="26" t="s">
        <v>35</v>
      </c>
      <c r="C60" s="26"/>
      <c r="D60" s="26"/>
      <c r="E60" s="27"/>
      <c r="F60" s="64"/>
      <c r="G60" s="55">
        <f>IF(F60="","",IF(AND(F60&gt;=9059,F60&lt;=9059.2),"«- Correct!","«- Try again!"))</f>
      </c>
    </row>
    <row r="61" spans="1:7" ht="12.75">
      <c r="A61" s="26"/>
      <c r="B61" s="26" t="s">
        <v>36</v>
      </c>
      <c r="C61" s="26"/>
      <c r="D61" s="26"/>
      <c r="E61" s="27"/>
      <c r="F61" s="58"/>
      <c r="G61" s="32">
        <f>IF(F61="","",IF(F61=60000,"«- Correct!","«- Try again!"))</f>
      </c>
    </row>
    <row r="62" spans="1:7" ht="12.75">
      <c r="A62" s="30"/>
      <c r="B62" s="103" t="s">
        <v>63</v>
      </c>
      <c r="C62" s="103"/>
      <c r="D62" s="103"/>
      <c r="E62" s="103"/>
      <c r="F62" s="30"/>
      <c r="G62" s="30"/>
    </row>
    <row r="63" spans="1:7" ht="12.75">
      <c r="A63" s="30"/>
      <c r="B63" s="30"/>
      <c r="C63" s="30"/>
      <c r="D63" s="30"/>
      <c r="E63" s="30"/>
      <c r="F63" s="30"/>
      <c r="G63" s="30"/>
    </row>
    <row r="64" spans="1:7" ht="12.75">
      <c r="A64" s="95">
        <v>2011</v>
      </c>
      <c r="B64" s="30"/>
      <c r="C64" s="30"/>
      <c r="D64" s="30"/>
      <c r="E64" s="30"/>
      <c r="F64" s="30"/>
      <c r="G64" s="30"/>
    </row>
    <row r="65" spans="1:7" ht="12.75">
      <c r="A65" s="24" t="s">
        <v>37</v>
      </c>
      <c r="B65" s="17" t="s">
        <v>34</v>
      </c>
      <c r="C65" s="17"/>
      <c r="D65" s="17"/>
      <c r="E65" s="66"/>
      <c r="F65" s="30"/>
      <c r="G65" s="30"/>
    </row>
    <row r="66" spans="1:7" ht="12.75">
      <c r="A66" s="26"/>
      <c r="B66" s="26" t="s">
        <v>35</v>
      </c>
      <c r="C66" s="26"/>
      <c r="D66" s="26"/>
      <c r="E66" s="30"/>
      <c r="F66" s="65"/>
      <c r="G66" s="55">
        <f>IF(F66="","",IF(AND(F66&gt;=9059,F66&lt;=9059.2),"«- Correct!","«- Try again!"))</f>
      </c>
    </row>
    <row r="67" spans="1:7" ht="12.75">
      <c r="A67" s="26"/>
      <c r="B67" s="26" t="s">
        <v>36</v>
      </c>
      <c r="C67" s="26"/>
      <c r="D67" s="26"/>
      <c r="E67" s="30"/>
      <c r="F67" s="56"/>
      <c r="G67" s="32">
        <f>IF(F67="","",IF(F67=60000,"«- Correct!","«- Try again!"))</f>
      </c>
    </row>
    <row r="68" spans="1:7" ht="12.75">
      <c r="A68" s="17"/>
      <c r="B68" s="103" t="s">
        <v>63</v>
      </c>
      <c r="C68" s="103"/>
      <c r="D68" s="103"/>
      <c r="E68" s="103"/>
      <c r="F68" s="17"/>
      <c r="G68" s="30"/>
    </row>
    <row r="69" spans="1:7" ht="12.75">
      <c r="A69" s="17"/>
      <c r="B69" s="17"/>
      <c r="C69" s="17"/>
      <c r="D69" s="17"/>
      <c r="E69" s="17"/>
      <c r="F69" s="17"/>
      <c r="G69" s="30"/>
    </row>
    <row r="70" spans="1:6" ht="12.75">
      <c r="A70"/>
      <c r="B70"/>
      <c r="C70"/>
      <c r="D70"/>
      <c r="E70"/>
      <c r="F70"/>
    </row>
  </sheetData>
  <sheetProtection password="C690" sheet="1" objects="1" scenarios="1" selectLockedCells="1"/>
  <mergeCells count="11">
    <mergeCell ref="B14:E14"/>
    <mergeCell ref="B68:E68"/>
    <mergeCell ref="B62:E62"/>
    <mergeCell ref="A40:E40"/>
    <mergeCell ref="A54:F54"/>
    <mergeCell ref="A53:F53"/>
    <mergeCell ref="D2:E2"/>
    <mergeCell ref="D1:E1"/>
    <mergeCell ref="A6:F6"/>
    <mergeCell ref="A5:F5"/>
    <mergeCell ref="D3:E3"/>
  </mergeCells>
  <printOptions horizontalCentered="1"/>
  <pageMargins left="0" right="0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34" width="12.7109375" style="0" customWidth="1"/>
  </cols>
  <sheetData>
    <row r="1" spans="1:3" ht="12.75">
      <c r="A1" s="105" t="s">
        <v>72</v>
      </c>
      <c r="B1" s="105"/>
      <c r="C1" s="18"/>
    </row>
    <row r="2" spans="1:3" ht="12.75">
      <c r="A2" s="19"/>
      <c r="B2" s="19"/>
      <c r="C2" s="19"/>
    </row>
    <row r="3" spans="1:4" ht="12.75">
      <c r="A3" s="104" t="s">
        <v>59</v>
      </c>
      <c r="B3" s="104"/>
      <c r="C3" s="104"/>
      <c r="D3" s="17"/>
    </row>
    <row r="4" spans="1:4" ht="12.75">
      <c r="A4" s="15"/>
      <c r="B4" s="15"/>
      <c r="C4" s="15"/>
      <c r="D4" s="17"/>
    </row>
    <row r="5" spans="1:4" ht="12.75">
      <c r="A5" s="15" t="s">
        <v>2</v>
      </c>
      <c r="B5" s="15"/>
      <c r="C5" s="48">
        <v>2000000</v>
      </c>
      <c r="D5" s="17"/>
    </row>
    <row r="6" spans="1:4" ht="12.75">
      <c r="A6" s="15" t="s">
        <v>3</v>
      </c>
      <c r="B6" s="15"/>
      <c r="C6" s="16">
        <v>0.06</v>
      </c>
      <c r="D6" s="17"/>
    </row>
    <row r="7" spans="1:4" ht="12.75">
      <c r="A7" s="15" t="s">
        <v>4</v>
      </c>
      <c r="B7" s="15"/>
      <c r="C7" s="52">
        <v>15</v>
      </c>
      <c r="D7" s="17"/>
    </row>
    <row r="8" spans="1:4" ht="12.75">
      <c r="A8" s="15" t="s">
        <v>5</v>
      </c>
      <c r="B8" s="15"/>
      <c r="C8" s="49">
        <v>1728224</v>
      </c>
      <c r="D8" s="17"/>
    </row>
    <row r="9" spans="1:4" ht="12.75">
      <c r="A9" s="17"/>
      <c r="B9" s="17"/>
      <c r="C9" s="17"/>
      <c r="D9" s="17"/>
    </row>
    <row r="10" spans="1:4" ht="12.75">
      <c r="A10" s="47" t="s">
        <v>54</v>
      </c>
      <c r="B10" s="12"/>
      <c r="C10" s="13"/>
      <c r="D10" s="17"/>
    </row>
    <row r="11" spans="1:4" ht="12.75">
      <c r="A11" s="14" t="s">
        <v>55</v>
      </c>
      <c r="B11" s="14"/>
      <c r="C11" s="50">
        <v>2071776</v>
      </c>
      <c r="D11" s="17"/>
    </row>
    <row r="12" spans="1:4" ht="12.75">
      <c r="A12" s="13" t="s">
        <v>60</v>
      </c>
      <c r="B12" s="13"/>
      <c r="C12" s="51">
        <v>1764460</v>
      </c>
      <c r="D12" s="17"/>
    </row>
    <row r="13" spans="1:4" ht="12.75">
      <c r="A13" s="17"/>
      <c r="B13" s="17"/>
      <c r="C13" s="17"/>
      <c r="D13" s="17"/>
    </row>
  </sheetData>
  <sheetProtection password="C690" sheet="1" objects="1" scenarios="1" selectLockedCells="1" selectUnlockedCells="1"/>
  <mergeCells count="2">
    <mergeCell ref="A1:B1"/>
    <mergeCell ref="A3:C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36" width="12.7109375" style="0" customWidth="1"/>
  </cols>
  <sheetData>
    <row r="1" spans="1:7" s="3" customFormat="1" ht="12.75">
      <c r="A1" s="2"/>
      <c r="B1" s="1" t="s">
        <v>0</v>
      </c>
      <c r="C1" s="98"/>
      <c r="D1" s="98"/>
      <c r="E1" s="2"/>
      <c r="F1" s="2"/>
      <c r="G1" s="2"/>
    </row>
    <row r="2" spans="1:7" s="3" customFormat="1" ht="12.75">
      <c r="A2" s="2"/>
      <c r="B2" s="1" t="s">
        <v>1</v>
      </c>
      <c r="C2" s="98"/>
      <c r="D2" s="98"/>
      <c r="E2" s="2"/>
      <c r="F2" s="2"/>
      <c r="G2" s="2"/>
    </row>
    <row r="3" spans="1:7" s="3" customFormat="1" ht="12.75">
      <c r="A3" s="2"/>
      <c r="B3" s="2"/>
      <c r="C3" s="101" t="s">
        <v>75</v>
      </c>
      <c r="D3" s="101"/>
      <c r="E3" s="2"/>
      <c r="F3" s="2"/>
      <c r="G3" s="2"/>
    </row>
    <row r="4" spans="1:7" s="3" customFormat="1" ht="12.75">
      <c r="A4" s="2"/>
      <c r="B4" s="2"/>
      <c r="C4" s="97"/>
      <c r="D4" s="97"/>
      <c r="E4" s="2"/>
      <c r="F4" s="2"/>
      <c r="G4" s="2"/>
    </row>
    <row r="5" spans="1:7" ht="12.75">
      <c r="A5" s="129" t="s">
        <v>65</v>
      </c>
      <c r="B5" s="134"/>
      <c r="C5" s="134"/>
      <c r="D5" s="134"/>
      <c r="E5" s="134"/>
      <c r="F5" s="127"/>
      <c r="G5" s="127"/>
    </row>
    <row r="6" spans="1:7" s="3" customFormat="1" ht="12.75">
      <c r="A6" s="128" t="s">
        <v>78</v>
      </c>
      <c r="B6" s="128"/>
      <c r="C6" s="128"/>
      <c r="D6" s="128"/>
      <c r="E6" s="128"/>
      <c r="F6" s="7"/>
      <c r="G6" s="7"/>
    </row>
    <row r="7" spans="1:7" s="3" customFormat="1" ht="12.75">
      <c r="A7" s="99" t="s">
        <v>6</v>
      </c>
      <c r="B7" s="99"/>
      <c r="C7" s="99"/>
      <c r="D7" s="99"/>
      <c r="E7" s="99"/>
      <c r="F7" s="7"/>
      <c r="G7" s="7"/>
    </row>
    <row r="8" spans="1:7" s="3" customFormat="1" ht="12.75">
      <c r="A8" s="129"/>
      <c r="B8" s="21"/>
      <c r="C8" s="21"/>
      <c r="D8" s="21"/>
      <c r="E8" s="130"/>
      <c r="F8" s="7"/>
      <c r="G8" s="7"/>
    </row>
    <row r="9" spans="1:7" s="3" customFormat="1" ht="12.75">
      <c r="A9" s="129"/>
      <c r="B9" s="39"/>
      <c r="C9" s="39"/>
      <c r="D9" s="37"/>
      <c r="E9" s="39"/>
      <c r="F9" s="7"/>
      <c r="G9" s="7"/>
    </row>
    <row r="10" spans="1:7" s="3" customFormat="1" ht="12.75">
      <c r="A10" s="26" t="s">
        <v>85</v>
      </c>
      <c r="B10" s="26"/>
      <c r="C10" s="26"/>
      <c r="D10" s="61"/>
      <c r="E10" s="26"/>
      <c r="F10" s="7"/>
      <c r="G10" s="2"/>
    </row>
    <row r="11" spans="1:7" s="3" customFormat="1" ht="12.75">
      <c r="A11" s="26" t="s">
        <v>21</v>
      </c>
      <c r="B11" s="26"/>
      <c r="C11" s="26"/>
      <c r="D11" s="62"/>
      <c r="E11" s="26"/>
      <c r="F11" s="7"/>
      <c r="G11" s="2"/>
    </row>
    <row r="12" spans="1:7" s="3" customFormat="1" ht="12.75">
      <c r="A12" s="26" t="s">
        <v>22</v>
      </c>
      <c r="B12" s="26"/>
      <c r="C12" s="26"/>
      <c r="D12" s="61"/>
      <c r="E12" s="26"/>
      <c r="F12" s="7"/>
      <c r="G12" s="2"/>
    </row>
    <row r="13" spans="1:7" s="3" customFormat="1" ht="12.75">
      <c r="A13" s="26" t="s">
        <v>23</v>
      </c>
      <c r="B13" s="26"/>
      <c r="C13" s="26"/>
      <c r="D13" s="62"/>
      <c r="E13" s="26"/>
      <c r="F13" s="7"/>
      <c r="G13" s="2"/>
    </row>
    <row r="14" spans="1:7" s="3" customFormat="1" ht="13.5" thickBot="1">
      <c r="A14" s="26" t="s">
        <v>24</v>
      </c>
      <c r="B14" s="26"/>
      <c r="C14" s="26"/>
      <c r="D14" s="63"/>
      <c r="E14" s="131">
        <f>IF(D14="","",IF(D14=151834,"«- Correct!","«- Try again!"))</f>
      </c>
      <c r="F14" s="7"/>
      <c r="G14" s="2"/>
    </row>
    <row r="15" spans="1:7" s="3" customFormat="1" ht="13.5" thickTop="1">
      <c r="A15" s="26"/>
      <c r="B15" s="26"/>
      <c r="C15" s="26"/>
      <c r="D15" s="27"/>
      <c r="E15" s="26"/>
      <c r="F15" s="7"/>
      <c r="G15" s="2"/>
    </row>
    <row r="16" spans="1:7" s="3" customFormat="1" ht="12.75">
      <c r="A16" s="26" t="s">
        <v>25</v>
      </c>
      <c r="B16" s="26"/>
      <c r="C16" s="26"/>
      <c r="D16" s="27"/>
      <c r="E16" s="26"/>
      <c r="F16" s="7"/>
      <c r="G16" s="2"/>
    </row>
    <row r="17" spans="1:7" s="3" customFormat="1" ht="12.75">
      <c r="A17" s="26"/>
      <c r="B17" s="26"/>
      <c r="C17" s="26"/>
      <c r="D17" s="27"/>
      <c r="E17" s="26"/>
      <c r="F17" s="7"/>
      <c r="G17" s="2"/>
    </row>
    <row r="18" spans="1:7" s="3" customFormat="1" ht="12.75">
      <c r="A18" s="26" t="s">
        <v>85</v>
      </c>
      <c r="B18" s="26"/>
      <c r="C18" s="26"/>
      <c r="D18" s="61"/>
      <c r="E18" s="26"/>
      <c r="F18" s="7"/>
      <c r="G18" s="2"/>
    </row>
    <row r="19" spans="1:7" s="3" customFormat="1" ht="12.75">
      <c r="A19" s="26" t="s">
        <v>38</v>
      </c>
      <c r="B19" s="26"/>
      <c r="C19" s="26"/>
      <c r="D19" s="62"/>
      <c r="E19" s="26"/>
      <c r="F19" s="7"/>
      <c r="G19" s="2"/>
    </row>
    <row r="20" spans="1:7" s="3" customFormat="1" ht="13.5" thickBot="1">
      <c r="A20" s="26" t="s">
        <v>24</v>
      </c>
      <c r="B20" s="26"/>
      <c r="C20" s="26"/>
      <c r="D20" s="63"/>
      <c r="E20" s="131">
        <f>IF(D20="","",IF(D20=151834,"«- Correct!","«- Try again!"))</f>
      </c>
      <c r="F20" s="7"/>
      <c r="G20" s="2"/>
    </row>
    <row r="21" spans="1:7" s="3" customFormat="1" ht="13.5" thickTop="1">
      <c r="A21" s="26"/>
      <c r="B21" s="26"/>
      <c r="C21" s="26"/>
      <c r="D21" s="36"/>
      <c r="E21" s="26"/>
      <c r="F21" s="7"/>
      <c r="G21" s="2"/>
    </row>
    <row r="22" spans="1:7" s="3" customFormat="1" ht="12.75">
      <c r="A22" s="121"/>
      <c r="B22" s="121"/>
      <c r="C22" s="121"/>
      <c r="D22" s="122"/>
      <c r="E22" s="121"/>
      <c r="F22" s="7"/>
      <c r="G22" s="2"/>
    </row>
    <row r="23" spans="1:7" s="3" customFormat="1" ht="12.75">
      <c r="A23" s="113" t="s">
        <v>64</v>
      </c>
      <c r="B23" s="39"/>
      <c r="C23" s="39"/>
      <c r="D23" s="37"/>
      <c r="E23" s="39"/>
      <c r="F23" s="39"/>
      <c r="G23" s="132"/>
    </row>
    <row r="24" spans="1:7" s="3" customFormat="1" ht="12.75">
      <c r="A24" s="129"/>
      <c r="B24" s="39"/>
      <c r="C24" s="39"/>
      <c r="D24" s="37"/>
      <c r="E24" s="39"/>
      <c r="F24" s="39"/>
      <c r="G24" s="132"/>
    </row>
    <row r="25" spans="1:7" s="3" customFormat="1" ht="12.75">
      <c r="A25" s="128" t="s">
        <v>78</v>
      </c>
      <c r="B25" s="128"/>
      <c r="C25" s="128"/>
      <c r="D25" s="128"/>
      <c r="E25" s="128"/>
      <c r="F25" s="26"/>
      <c r="G25" s="132"/>
    </row>
    <row r="26" spans="1:7" s="3" customFormat="1" ht="12.75">
      <c r="A26" s="28"/>
      <c r="B26" s="133"/>
      <c r="C26" s="133"/>
      <c r="D26" s="134"/>
      <c r="E26" s="134"/>
      <c r="F26" s="26"/>
      <c r="G26" s="132"/>
    </row>
    <row r="27" spans="1:7" s="3" customFormat="1" ht="12.75">
      <c r="A27" s="41"/>
      <c r="B27" s="135"/>
      <c r="C27" s="135"/>
      <c r="D27" s="43" t="s">
        <v>45</v>
      </c>
      <c r="E27" s="43" t="s">
        <v>29</v>
      </c>
      <c r="F27" s="26"/>
      <c r="G27" s="132"/>
    </row>
    <row r="28" spans="1:7" s="3" customFormat="1" ht="12.75">
      <c r="A28" s="44" t="s">
        <v>41</v>
      </c>
      <c r="B28" s="136"/>
      <c r="C28" s="136"/>
      <c r="D28" s="46" t="s">
        <v>39</v>
      </c>
      <c r="E28" s="46" t="s">
        <v>31</v>
      </c>
      <c r="F28" s="26"/>
      <c r="G28" s="132"/>
    </row>
    <row r="29" spans="1:7" s="3" customFormat="1" ht="12.75">
      <c r="A29" s="132"/>
      <c r="B29" s="114">
        <v>40544</v>
      </c>
      <c r="C29" s="31"/>
      <c r="D29" s="119"/>
      <c r="E29" s="120"/>
      <c r="F29" s="131"/>
      <c r="G29" s="132"/>
    </row>
    <row r="30" spans="1:7" s="3" customFormat="1" ht="12.75">
      <c r="A30" s="132"/>
      <c r="B30" s="114">
        <v>40724</v>
      </c>
      <c r="C30" s="31"/>
      <c r="D30" s="72"/>
      <c r="E30" s="115"/>
      <c r="F30" s="131"/>
      <c r="G30" s="137"/>
    </row>
    <row r="31" spans="1:7" s="3" customFormat="1" ht="12.75">
      <c r="A31" s="132"/>
      <c r="B31" s="114">
        <v>40908</v>
      </c>
      <c r="C31" s="31"/>
      <c r="D31" s="72"/>
      <c r="E31" s="115"/>
      <c r="F31" s="131"/>
      <c r="G31" s="132"/>
    </row>
    <row r="32" spans="1:7" s="3" customFormat="1" ht="12.75">
      <c r="A32" s="132"/>
      <c r="B32" s="114">
        <v>41090</v>
      </c>
      <c r="C32" s="31"/>
      <c r="D32" s="72"/>
      <c r="E32" s="115"/>
      <c r="F32" s="131"/>
      <c r="G32" s="132"/>
    </row>
    <row r="33" spans="1:7" s="3" customFormat="1" ht="12.75">
      <c r="A33" s="132"/>
      <c r="B33" s="114">
        <v>41274</v>
      </c>
      <c r="C33" s="31"/>
      <c r="D33" s="72"/>
      <c r="E33" s="115"/>
      <c r="F33" s="131"/>
      <c r="G33" s="132"/>
    </row>
    <row r="34" spans="1:7" s="3" customFormat="1" ht="12.75">
      <c r="A34" s="26"/>
      <c r="B34" s="114">
        <v>41455</v>
      </c>
      <c r="C34" s="33"/>
      <c r="D34" s="72"/>
      <c r="E34" s="115"/>
      <c r="F34" s="131"/>
      <c r="G34" s="132"/>
    </row>
    <row r="35" spans="1:7" s="3" customFormat="1" ht="12.75">
      <c r="A35" s="26"/>
      <c r="B35" s="114">
        <v>41639</v>
      </c>
      <c r="C35" s="33"/>
      <c r="D35" s="72"/>
      <c r="E35" s="115"/>
      <c r="F35" s="131"/>
      <c r="G35" s="132"/>
    </row>
    <row r="36" spans="1:7" s="3" customFormat="1" ht="12.75">
      <c r="A36" s="26"/>
      <c r="B36" s="114">
        <v>41820</v>
      </c>
      <c r="C36" s="33"/>
      <c r="D36" s="72"/>
      <c r="E36" s="115"/>
      <c r="F36" s="131"/>
      <c r="G36" s="132"/>
    </row>
    <row r="37" spans="1:7" s="3" customFormat="1" ht="12.75">
      <c r="A37" s="26"/>
      <c r="B37" s="114">
        <v>42004</v>
      </c>
      <c r="C37" s="33"/>
      <c r="D37" s="72"/>
      <c r="E37" s="115"/>
      <c r="F37" s="131"/>
      <c r="G37" s="132"/>
    </row>
    <row r="38" spans="1:7" s="3" customFormat="1" ht="12.75">
      <c r="A38" s="26"/>
      <c r="B38" s="114">
        <v>42185</v>
      </c>
      <c r="C38" s="33"/>
      <c r="D38" s="72"/>
      <c r="E38" s="115"/>
      <c r="F38" s="131"/>
      <c r="G38" s="132"/>
    </row>
    <row r="39" spans="1:7" s="3" customFormat="1" ht="12.75">
      <c r="A39" s="26"/>
      <c r="B39" s="114">
        <v>42369</v>
      </c>
      <c r="C39" s="33"/>
      <c r="D39" s="72"/>
      <c r="E39" s="115"/>
      <c r="F39" s="131">
        <f>IF(E39="","",IF(E39=500000,"«- Correct!","«- Try again!"))</f>
      </c>
      <c r="G39" s="132"/>
    </row>
    <row r="40" spans="1:7" s="3" customFormat="1" ht="12.75" customHeight="1">
      <c r="A40" s="118" t="s">
        <v>87</v>
      </c>
      <c r="B40" s="116" t="s">
        <v>86</v>
      </c>
      <c r="C40" s="116"/>
      <c r="D40" s="116"/>
      <c r="E40" s="116"/>
      <c r="F40" s="26"/>
      <c r="G40" s="132"/>
    </row>
    <row r="41" spans="1:7" s="3" customFormat="1" ht="12.75">
      <c r="A41" s="117"/>
      <c r="B41" s="116"/>
      <c r="C41" s="116"/>
      <c r="D41" s="116"/>
      <c r="E41" s="116"/>
      <c r="F41" s="26"/>
      <c r="G41" s="132"/>
    </row>
    <row r="42" spans="1:7" s="3" customFormat="1" ht="12.75">
      <c r="A42" s="117"/>
      <c r="B42" s="116"/>
      <c r="C42" s="116"/>
      <c r="D42" s="116"/>
      <c r="E42" s="116"/>
      <c r="F42" s="26"/>
      <c r="G42" s="132"/>
    </row>
    <row r="43" spans="1:7" s="3" customFormat="1" ht="12.75">
      <c r="A43" s="123"/>
      <c r="B43" s="124"/>
      <c r="C43" s="124"/>
      <c r="D43" s="124"/>
      <c r="E43" s="124"/>
      <c r="F43" s="121"/>
      <c r="G43" s="138"/>
    </row>
    <row r="44" spans="1:7" s="3" customFormat="1" ht="12.75">
      <c r="A44" s="129" t="s">
        <v>49</v>
      </c>
      <c r="B44" s="33"/>
      <c r="C44" s="33"/>
      <c r="D44" s="27"/>
      <c r="E44" s="27"/>
      <c r="F44" s="26"/>
      <c r="G44" s="132"/>
    </row>
    <row r="45" spans="1:7" s="3" customFormat="1" ht="12.75">
      <c r="A45" s="128" t="s">
        <v>78</v>
      </c>
      <c r="B45" s="128"/>
      <c r="C45" s="128"/>
      <c r="D45" s="128"/>
      <c r="E45" s="128"/>
      <c r="F45" s="128"/>
      <c r="G45" s="132"/>
    </row>
    <row r="46" spans="1:7" s="3" customFormat="1" ht="12.75">
      <c r="A46" s="99" t="s">
        <v>6</v>
      </c>
      <c r="B46" s="99"/>
      <c r="C46" s="99"/>
      <c r="D46" s="99"/>
      <c r="E46" s="99"/>
      <c r="F46" s="99"/>
      <c r="G46" s="132"/>
    </row>
    <row r="47" spans="1:7" s="3" customFormat="1" ht="12.75">
      <c r="A47" s="129"/>
      <c r="B47" s="21"/>
      <c r="C47" s="21"/>
      <c r="D47" s="21"/>
      <c r="E47" s="130"/>
      <c r="F47" s="22"/>
      <c r="G47" s="132"/>
    </row>
    <row r="48" spans="1:7" s="3" customFormat="1" ht="12.75">
      <c r="A48" s="129"/>
      <c r="B48" s="39"/>
      <c r="C48" s="39"/>
      <c r="D48" s="37"/>
      <c r="E48" s="39"/>
      <c r="F48" s="39"/>
      <c r="G48" s="132"/>
    </row>
    <row r="49" spans="1:7" s="3" customFormat="1" ht="12.75">
      <c r="A49" s="96" t="s">
        <v>8</v>
      </c>
      <c r="B49" s="40" t="s">
        <v>9</v>
      </c>
      <c r="C49" s="40"/>
      <c r="D49" s="40"/>
      <c r="E49" s="40" t="s">
        <v>10</v>
      </c>
      <c r="F49" s="40" t="s">
        <v>11</v>
      </c>
      <c r="G49" s="132"/>
    </row>
    <row r="50" spans="1:7" s="3" customFormat="1" ht="12.75">
      <c r="A50" s="139">
        <v>2011</v>
      </c>
      <c r="B50" s="134"/>
      <c r="C50" s="134"/>
      <c r="D50" s="134"/>
      <c r="E50" s="134"/>
      <c r="F50" s="134"/>
      <c r="G50" s="132"/>
    </row>
    <row r="51" spans="1:7" s="3" customFormat="1" ht="12.75">
      <c r="A51" s="140" t="s">
        <v>33</v>
      </c>
      <c r="B51" s="134" t="s">
        <v>34</v>
      </c>
      <c r="C51" s="134"/>
      <c r="D51" s="134"/>
      <c r="E51" s="126"/>
      <c r="F51" s="55">
        <f>IF(E51="","",IF(AND(E51&gt;=15183,E51&lt;=15183.4),"«- Correct!","«- Try again!"))</f>
      </c>
      <c r="G51" s="131"/>
    </row>
    <row r="52" spans="1:7" s="3" customFormat="1" ht="12.75">
      <c r="A52" s="26"/>
      <c r="B52" s="26" t="s">
        <v>40</v>
      </c>
      <c r="C52" s="26"/>
      <c r="D52" s="26"/>
      <c r="E52" s="71"/>
      <c r="F52" s="55">
        <f>IF(E52="","",IF(AND(E52&gt;=1067,E52&lt;=1067),"«- Correct!","«- Try again!"))</f>
      </c>
      <c r="G52" s="131"/>
    </row>
    <row r="53" spans="1:7" s="3" customFormat="1" ht="12.75">
      <c r="A53" s="26"/>
      <c r="B53" s="26" t="s">
        <v>36</v>
      </c>
      <c r="C53" s="26"/>
      <c r="D53" s="26"/>
      <c r="E53" s="27"/>
      <c r="F53" s="71"/>
      <c r="G53" s="131"/>
    </row>
    <row r="54" spans="1:7" s="3" customFormat="1" ht="12.75">
      <c r="A54" s="132"/>
      <c r="B54" s="141" t="s">
        <v>66</v>
      </c>
      <c r="C54" s="141"/>
      <c r="D54" s="141"/>
      <c r="E54" s="141"/>
      <c r="F54" s="132"/>
      <c r="G54" s="132"/>
    </row>
    <row r="55" spans="1:7" s="3" customFormat="1" ht="12.75">
      <c r="A55" s="132"/>
      <c r="B55" s="132"/>
      <c r="C55" s="132"/>
      <c r="D55" s="132"/>
      <c r="E55" s="132"/>
      <c r="F55" s="132"/>
      <c r="G55" s="132"/>
    </row>
    <row r="56" spans="1:7" s="3" customFormat="1" ht="12.75">
      <c r="A56" s="142">
        <v>2011</v>
      </c>
      <c r="B56" s="132"/>
      <c r="C56" s="132"/>
      <c r="D56" s="132"/>
      <c r="E56" s="132"/>
      <c r="F56" s="132"/>
      <c r="G56" s="132"/>
    </row>
    <row r="57" spans="1:7" s="3" customFormat="1" ht="12.75">
      <c r="A57" s="140" t="s">
        <v>37</v>
      </c>
      <c r="B57" s="134" t="s">
        <v>34</v>
      </c>
      <c r="C57" s="134"/>
      <c r="D57" s="134"/>
      <c r="E57" s="126"/>
      <c r="F57" s="55">
        <f>IF(E57="","",IF(AND(E57&gt;=15183,E57&lt;=15183.4),"«- Correct!","«- Try again!"))</f>
      </c>
      <c r="G57" s="131"/>
    </row>
    <row r="58" spans="1:7" s="3" customFormat="1" ht="12.75">
      <c r="A58" s="26"/>
      <c r="B58" s="26" t="s">
        <v>40</v>
      </c>
      <c r="C58" s="26"/>
      <c r="D58" s="26"/>
      <c r="E58" s="71"/>
      <c r="F58" s="55">
        <f>IF(E58="","",IF(AND(E58&gt;=1067,E58&lt;=1067),"«- Correct!","«- Try again!"))</f>
      </c>
      <c r="G58" s="131"/>
    </row>
    <row r="59" spans="1:7" s="3" customFormat="1" ht="12.75">
      <c r="A59" s="26"/>
      <c r="B59" s="26" t="s">
        <v>36</v>
      </c>
      <c r="C59" s="26"/>
      <c r="D59" s="26"/>
      <c r="E59" s="27"/>
      <c r="F59" s="71"/>
      <c r="G59" s="131"/>
    </row>
    <row r="60" spans="1:7" s="3" customFormat="1" ht="12.75">
      <c r="A60" s="132"/>
      <c r="B60" s="141" t="s">
        <v>66</v>
      </c>
      <c r="C60" s="141"/>
      <c r="D60" s="141"/>
      <c r="E60" s="141"/>
      <c r="F60" s="132"/>
      <c r="G60" s="132"/>
    </row>
  </sheetData>
  <sheetProtection password="C690" sheet="1" objects="1" scenarios="1" selectLockedCells="1"/>
  <mergeCells count="11">
    <mergeCell ref="A45:F45"/>
    <mergeCell ref="A46:F46"/>
    <mergeCell ref="B54:E54"/>
    <mergeCell ref="B60:E60"/>
    <mergeCell ref="C1:D1"/>
    <mergeCell ref="C2:D2"/>
    <mergeCell ref="C3:D3"/>
    <mergeCell ref="A25:E25"/>
    <mergeCell ref="A7:E7"/>
    <mergeCell ref="A6:E6"/>
    <mergeCell ref="B40:E42"/>
  </mergeCells>
  <printOptions/>
  <pageMargins left="0.75" right="0.75" top="1" bottom="1" header="0.5" footer="0.5"/>
  <pageSetup horizontalDpi="600" verticalDpi="600" orientation="portrait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32" width="12.7109375" style="0" customWidth="1"/>
  </cols>
  <sheetData>
    <row r="1" spans="1:3" ht="12.75">
      <c r="A1" s="106" t="s">
        <v>74</v>
      </c>
      <c r="B1" s="106"/>
      <c r="C1" s="6"/>
    </row>
    <row r="2" spans="1:3" ht="12.75">
      <c r="A2" s="5"/>
      <c r="B2" s="5"/>
      <c r="C2" s="5"/>
    </row>
    <row r="3" spans="1:4" ht="12.75">
      <c r="A3" s="104" t="s">
        <v>78</v>
      </c>
      <c r="B3" s="104"/>
      <c r="C3" s="104"/>
      <c r="D3" s="17"/>
    </row>
    <row r="4" spans="1:4" ht="12.75">
      <c r="A4" s="15"/>
      <c r="B4" s="15"/>
      <c r="C4" s="15"/>
      <c r="D4" s="17"/>
    </row>
    <row r="5" spans="1:4" ht="12.75">
      <c r="A5" s="15" t="s">
        <v>79</v>
      </c>
      <c r="B5" s="15"/>
      <c r="C5" s="48">
        <v>500000</v>
      </c>
      <c r="D5" s="17"/>
    </row>
    <row r="6" spans="1:4" ht="12.75">
      <c r="A6" s="15" t="s">
        <v>80</v>
      </c>
      <c r="B6" s="15"/>
      <c r="C6" s="110">
        <v>0.065</v>
      </c>
      <c r="D6" s="17"/>
    </row>
    <row r="7" spans="1:4" ht="12.75">
      <c r="A7" s="15" t="s">
        <v>4</v>
      </c>
      <c r="B7" s="15"/>
      <c r="C7" s="52">
        <v>5</v>
      </c>
      <c r="D7" s="17"/>
    </row>
    <row r="8" spans="1:4" ht="12.75">
      <c r="A8" s="15" t="s">
        <v>83</v>
      </c>
      <c r="B8" s="15"/>
      <c r="C8" s="112">
        <v>40544</v>
      </c>
      <c r="D8" s="17"/>
    </row>
    <row r="9" spans="1:4" ht="12.75">
      <c r="A9" s="15" t="s">
        <v>5</v>
      </c>
      <c r="B9" s="15"/>
      <c r="C9" s="48">
        <v>510666</v>
      </c>
      <c r="D9" s="17"/>
    </row>
    <row r="10" spans="1:4" ht="12.75">
      <c r="A10" s="17" t="s">
        <v>81</v>
      </c>
      <c r="B10" s="17"/>
      <c r="C10" s="111">
        <v>0.06</v>
      </c>
      <c r="D10" s="17"/>
    </row>
    <row r="11" spans="1:4" ht="12.75">
      <c r="A11" s="17" t="s">
        <v>84</v>
      </c>
      <c r="B11" s="17"/>
      <c r="C11" s="111"/>
      <c r="D11" s="17"/>
    </row>
    <row r="12" spans="1:4" ht="12.75">
      <c r="A12" s="17"/>
      <c r="B12" s="17"/>
      <c r="C12" s="111"/>
      <c r="D12" s="17"/>
    </row>
    <row r="13" spans="1:4" ht="12.75">
      <c r="A13" s="47" t="s">
        <v>54</v>
      </c>
      <c r="B13" s="12"/>
      <c r="C13" s="13"/>
      <c r="D13" s="17"/>
    </row>
    <row r="14" spans="1:4" ht="12.75">
      <c r="A14" s="13" t="s">
        <v>82</v>
      </c>
      <c r="B14" s="13"/>
      <c r="C14" s="51">
        <v>505331</v>
      </c>
      <c r="D14" s="17"/>
    </row>
    <row r="15" spans="1:4" ht="12.75">
      <c r="A15" s="17"/>
      <c r="B15" s="17"/>
      <c r="C15" s="17"/>
      <c r="D15" s="17"/>
    </row>
  </sheetData>
  <sheetProtection password="C690" sheet="1" objects="1" scenarios="1" selectLockedCells="1" selectUnlockedCells="1"/>
  <mergeCells count="2">
    <mergeCell ref="A3:C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33" width="12.7109375" style="3" customWidth="1"/>
    <col min="34" max="16384" width="9.140625" style="3" customWidth="1"/>
  </cols>
  <sheetData>
    <row r="1" spans="2:4" ht="12.75">
      <c r="B1" s="1" t="s">
        <v>0</v>
      </c>
      <c r="C1" s="98"/>
      <c r="D1" s="98"/>
    </row>
    <row r="2" spans="2:4" ht="12.75">
      <c r="B2" s="1" t="s">
        <v>1</v>
      </c>
      <c r="C2" s="98"/>
      <c r="D2" s="98"/>
    </row>
    <row r="3" spans="2:4" ht="12.75">
      <c r="B3" s="2"/>
      <c r="C3" s="101" t="s">
        <v>71</v>
      </c>
      <c r="D3" s="101"/>
    </row>
    <row r="4" ht="12.75"/>
    <row r="5" spans="1:6" ht="12.75">
      <c r="A5" s="100" t="s">
        <v>67</v>
      </c>
      <c r="B5" s="100"/>
      <c r="C5" s="100"/>
      <c r="D5" s="100"/>
      <c r="E5" s="100"/>
      <c r="F5" s="13"/>
    </row>
    <row r="6" spans="1:6" ht="12.75">
      <c r="A6" s="99" t="s">
        <v>6</v>
      </c>
      <c r="B6" s="99"/>
      <c r="C6" s="99"/>
      <c r="D6" s="99"/>
      <c r="E6" s="99"/>
      <c r="F6" s="15"/>
    </row>
    <row r="7" spans="1:6" ht="12.75">
      <c r="A7" s="20" t="s">
        <v>7</v>
      </c>
      <c r="B7" s="21"/>
      <c r="C7" s="21"/>
      <c r="D7" s="20"/>
      <c r="E7" s="22"/>
      <c r="F7" s="15"/>
    </row>
    <row r="8" spans="1:6" ht="12.75">
      <c r="A8" s="38"/>
      <c r="B8" s="39"/>
      <c r="C8" s="37"/>
      <c r="D8" s="39"/>
      <c r="E8" s="39"/>
      <c r="F8" s="15"/>
    </row>
    <row r="9" spans="1:6" ht="12.75">
      <c r="A9" s="96" t="s">
        <v>8</v>
      </c>
      <c r="B9" s="40" t="s">
        <v>9</v>
      </c>
      <c r="C9" s="40"/>
      <c r="D9" s="40" t="s">
        <v>10</v>
      </c>
      <c r="E9" s="40" t="s">
        <v>11</v>
      </c>
      <c r="F9" s="13"/>
    </row>
    <row r="10" spans="1:6" ht="12.75">
      <c r="A10" s="23">
        <v>2011</v>
      </c>
      <c r="B10" s="17"/>
      <c r="C10" s="17"/>
      <c r="D10" s="17"/>
      <c r="E10" s="17"/>
      <c r="F10" s="13"/>
    </row>
    <row r="11" spans="1:6" ht="12.75">
      <c r="A11" s="23" t="s">
        <v>12</v>
      </c>
      <c r="B11" s="17" t="s">
        <v>13</v>
      </c>
      <c r="C11" s="17"/>
      <c r="D11" s="94"/>
      <c r="E11" s="34"/>
      <c r="F11" s="26"/>
    </row>
    <row r="12" spans="1:6" ht="12.75">
      <c r="A12" s="26"/>
      <c r="B12" s="26" t="s">
        <v>14</v>
      </c>
      <c r="C12" s="26"/>
      <c r="D12" s="64"/>
      <c r="E12" s="32">
        <f>IF(D12="","",IF(D12=65639,"«- Correct!","«- Try again!"))</f>
      </c>
      <c r="F12" s="26"/>
    </row>
    <row r="13" spans="1:6" ht="12.75">
      <c r="A13" s="26"/>
      <c r="B13" s="26" t="s">
        <v>15</v>
      </c>
      <c r="C13" s="26"/>
      <c r="D13" s="27"/>
      <c r="E13" s="58"/>
      <c r="F13" s="26"/>
    </row>
    <row r="14" spans="1:6" ht="12.75">
      <c r="A14" s="26"/>
      <c r="B14" s="102" t="s">
        <v>61</v>
      </c>
      <c r="C14" s="102"/>
      <c r="D14" s="102"/>
      <c r="E14" s="26"/>
      <c r="F14" s="26"/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7"/>
      <c r="B16" s="7"/>
      <c r="C16" s="7"/>
      <c r="D16" s="7"/>
      <c r="E16" s="7"/>
      <c r="F16" s="7"/>
    </row>
    <row r="17" spans="1:6" ht="12.75">
      <c r="A17" s="26" t="s">
        <v>16</v>
      </c>
      <c r="B17" s="26"/>
      <c r="C17" s="26"/>
      <c r="D17" s="26"/>
      <c r="E17" s="7"/>
      <c r="F17" s="7"/>
    </row>
    <row r="18" spans="1:6" ht="12.75">
      <c r="A18" s="26"/>
      <c r="B18" s="26"/>
      <c r="C18" s="26"/>
      <c r="D18" s="26"/>
      <c r="E18" s="7"/>
      <c r="F18" s="7"/>
    </row>
    <row r="19" spans="1:6" ht="12.75">
      <c r="A19" s="26" t="s">
        <v>69</v>
      </c>
      <c r="B19" s="26"/>
      <c r="C19" s="61"/>
      <c r="D19" s="26"/>
      <c r="E19" s="7"/>
      <c r="F19" s="7"/>
    </row>
    <row r="20" spans="1:6" ht="12.75">
      <c r="A20" s="26" t="s">
        <v>21</v>
      </c>
      <c r="B20" s="26"/>
      <c r="C20" s="62"/>
      <c r="D20" s="26"/>
      <c r="E20" s="7"/>
      <c r="F20" s="7"/>
    </row>
    <row r="21" spans="1:6" ht="12.75">
      <c r="A21" s="26" t="s">
        <v>22</v>
      </c>
      <c r="B21" s="26"/>
      <c r="C21" s="61"/>
      <c r="D21" s="26"/>
      <c r="E21" s="7"/>
      <c r="F21" s="7"/>
    </row>
    <row r="22" spans="1:6" ht="12.75">
      <c r="A22" s="26" t="s">
        <v>23</v>
      </c>
      <c r="B22" s="26"/>
      <c r="C22" s="62"/>
      <c r="D22" s="26"/>
      <c r="E22" s="7"/>
      <c r="F22" s="7"/>
    </row>
    <row r="23" spans="1:6" ht="13.5" thickBot="1">
      <c r="A23" s="26" t="s">
        <v>24</v>
      </c>
      <c r="B23" s="26"/>
      <c r="C23" s="63"/>
      <c r="D23" s="32">
        <f>IF(C23="","",IF(C23=195639,"«- Correct!","«- Try again!"))</f>
      </c>
      <c r="E23" s="7"/>
      <c r="F23" s="7"/>
    </row>
    <row r="24" spans="1:6" ht="13.5" thickTop="1">
      <c r="A24" s="26"/>
      <c r="B24" s="26"/>
      <c r="C24" s="27"/>
      <c r="D24" s="26"/>
      <c r="E24" s="7"/>
      <c r="F24" s="7"/>
    </row>
    <row r="25" spans="1:6" ht="12.75">
      <c r="A25" s="26" t="s">
        <v>25</v>
      </c>
      <c r="B25" s="26"/>
      <c r="C25" s="27"/>
      <c r="D25" s="26"/>
      <c r="E25" s="7"/>
      <c r="F25" s="7"/>
    </row>
    <row r="26" spans="1:6" ht="12.75">
      <c r="A26" s="26"/>
      <c r="B26" s="26"/>
      <c r="C26" s="27"/>
      <c r="D26" s="26"/>
      <c r="E26" s="7"/>
      <c r="F26" s="7"/>
    </row>
    <row r="27" spans="1:6" ht="12.75">
      <c r="A27" s="26" t="s">
        <v>69</v>
      </c>
      <c r="B27" s="26"/>
      <c r="C27" s="61"/>
      <c r="D27" s="26"/>
      <c r="E27" s="7"/>
      <c r="F27" s="7"/>
    </row>
    <row r="28" spans="1:6" ht="12.75">
      <c r="A28" s="26" t="s">
        <v>26</v>
      </c>
      <c r="B28" s="26"/>
      <c r="C28" s="62"/>
      <c r="D28" s="26"/>
      <c r="E28" s="7"/>
      <c r="F28" s="7"/>
    </row>
    <row r="29" spans="1:6" ht="13.5" thickBot="1">
      <c r="A29" s="26" t="s">
        <v>24</v>
      </c>
      <c r="B29" s="26"/>
      <c r="C29" s="63"/>
      <c r="D29" s="32">
        <f>IF(C29="","",IF(C29=195639,"«- Correct!","«- Try again!"))</f>
      </c>
      <c r="E29" s="7"/>
      <c r="F29" s="7"/>
    </row>
    <row r="30" spans="1:6" ht="13.5" thickTop="1">
      <c r="A30" s="26"/>
      <c r="B30" s="26"/>
      <c r="C30" s="36"/>
      <c r="D30" s="26"/>
      <c r="E30" s="7"/>
      <c r="F30" s="7"/>
    </row>
    <row r="31" spans="1:6" ht="12.75">
      <c r="A31" s="7"/>
      <c r="B31" s="7"/>
      <c r="C31" s="9"/>
      <c r="D31" s="7"/>
      <c r="E31" s="7"/>
      <c r="F31" s="7"/>
    </row>
    <row r="32" spans="1:7" ht="12.75">
      <c r="A32" s="26" t="s">
        <v>20</v>
      </c>
      <c r="B32" s="26"/>
      <c r="C32" s="26"/>
      <c r="D32" s="26"/>
      <c r="E32" s="26"/>
      <c r="F32" s="26"/>
      <c r="G32" s="30"/>
    </row>
    <row r="33" spans="1:7" ht="12.75">
      <c r="A33" s="104" t="s">
        <v>67</v>
      </c>
      <c r="B33" s="104"/>
      <c r="C33" s="104"/>
      <c r="D33" s="104"/>
      <c r="E33" s="104"/>
      <c r="F33" s="104"/>
      <c r="G33" s="30"/>
    </row>
    <row r="34" spans="1:7" ht="12.75">
      <c r="A34" s="26"/>
      <c r="B34" s="26"/>
      <c r="C34" s="26"/>
      <c r="D34" s="26"/>
      <c r="E34" s="26"/>
      <c r="F34" s="26"/>
      <c r="G34" s="30"/>
    </row>
    <row r="35" spans="1:7" ht="12.75">
      <c r="A35" s="43" t="s">
        <v>43</v>
      </c>
      <c r="B35" s="53" t="s">
        <v>13</v>
      </c>
      <c r="C35" s="53" t="s">
        <v>28</v>
      </c>
      <c r="D35" s="53"/>
      <c r="E35" s="43"/>
      <c r="F35" s="43"/>
      <c r="G35" s="30"/>
    </row>
    <row r="36" spans="1:7" ht="12.75">
      <c r="A36" s="43" t="s">
        <v>44</v>
      </c>
      <c r="B36" s="53" t="s">
        <v>44</v>
      </c>
      <c r="C36" s="43" t="s">
        <v>44</v>
      </c>
      <c r="D36" s="53" t="s">
        <v>30</v>
      </c>
      <c r="E36" s="43" t="s">
        <v>45</v>
      </c>
      <c r="F36" s="43" t="s">
        <v>29</v>
      </c>
      <c r="G36" s="30"/>
    </row>
    <row r="37" spans="1:7" ht="12.75">
      <c r="A37" s="46" t="s">
        <v>56</v>
      </c>
      <c r="B37" s="54" t="s">
        <v>46</v>
      </c>
      <c r="C37" s="46" t="s">
        <v>47</v>
      </c>
      <c r="D37" s="54" t="s">
        <v>48</v>
      </c>
      <c r="E37" s="54" t="s">
        <v>30</v>
      </c>
      <c r="F37" s="46" t="s">
        <v>31</v>
      </c>
      <c r="G37" s="30"/>
    </row>
    <row r="38" spans="1:7" ht="12.75">
      <c r="A38" s="33">
        <v>40544</v>
      </c>
      <c r="B38" s="78"/>
      <c r="C38" s="79"/>
      <c r="D38" s="78"/>
      <c r="E38" s="69"/>
      <c r="F38" s="70"/>
      <c r="G38" s="32">
        <f>IF(F38="","",IF(F38=584361,"«- Correct!","«- Try again!"))</f>
      </c>
    </row>
    <row r="39" spans="1:7" ht="12.75">
      <c r="A39" s="33">
        <v>40724</v>
      </c>
      <c r="B39" s="84"/>
      <c r="C39" s="85"/>
      <c r="D39" s="86"/>
      <c r="E39" s="73"/>
      <c r="F39" s="72"/>
      <c r="G39" s="32">
        <f>IF(F39="","",IF(F39=591485,"«- Correct!","«- Try again!"))</f>
      </c>
    </row>
    <row r="40" spans="1:7" ht="12.75">
      <c r="A40" s="33">
        <v>40908</v>
      </c>
      <c r="B40" s="87"/>
      <c r="C40" s="88"/>
      <c r="D40" s="89"/>
      <c r="E40" s="90"/>
      <c r="F40" s="72"/>
      <c r="G40" s="32">
        <f>IF(F40="","",IF(F40=598894,"«- Correct!","«- Try again!"))</f>
      </c>
    </row>
    <row r="41" spans="1:7" ht="12.75">
      <c r="A41" s="33">
        <v>41090</v>
      </c>
      <c r="B41" s="87"/>
      <c r="C41" s="88"/>
      <c r="D41" s="89"/>
      <c r="E41" s="90"/>
      <c r="F41" s="72"/>
      <c r="G41" s="32">
        <f>IF(F41="","",IF(F41=606600,"«- Correct!","«- Try again!"))</f>
      </c>
    </row>
    <row r="42" spans="1:7" ht="12.75">
      <c r="A42" s="33">
        <v>41274</v>
      </c>
      <c r="B42" s="91"/>
      <c r="C42" s="92"/>
      <c r="D42" s="93"/>
      <c r="E42" s="73"/>
      <c r="F42" s="72"/>
      <c r="G42" s="32">
        <f>IF(F42="","",IF(F42=614614,"«- Correct!","«- Try again!"))</f>
      </c>
    </row>
    <row r="43" spans="1:7" ht="12.75">
      <c r="A43" s="33"/>
      <c r="B43" s="34"/>
      <c r="C43" s="27"/>
      <c r="D43" s="34"/>
      <c r="E43" s="27"/>
      <c r="F43" s="27"/>
      <c r="G43" s="30"/>
    </row>
    <row r="44" spans="1:6" ht="12.75">
      <c r="A44" s="10"/>
      <c r="B44" s="11"/>
      <c r="C44" s="8"/>
      <c r="D44" s="11"/>
      <c r="E44" s="8"/>
      <c r="F44" s="8"/>
    </row>
    <row r="45" spans="1:6" ht="12.75">
      <c r="A45" s="100" t="s">
        <v>67</v>
      </c>
      <c r="B45" s="100"/>
      <c r="C45" s="100"/>
      <c r="D45" s="100"/>
      <c r="E45" s="100"/>
      <c r="F45" s="26"/>
    </row>
    <row r="46" spans="1:6" ht="12.75">
      <c r="A46" s="99" t="s">
        <v>6</v>
      </c>
      <c r="B46" s="99"/>
      <c r="C46" s="99"/>
      <c r="D46" s="99"/>
      <c r="E46" s="99"/>
      <c r="F46" s="30"/>
    </row>
    <row r="47" spans="1:6" ht="12.75">
      <c r="A47" s="20" t="s">
        <v>52</v>
      </c>
      <c r="B47" s="21"/>
      <c r="C47" s="21"/>
      <c r="D47" s="20"/>
      <c r="E47" s="22"/>
      <c r="F47" s="30"/>
    </row>
    <row r="48" spans="1:6" ht="12.75">
      <c r="A48" s="38"/>
      <c r="B48" s="39"/>
      <c r="C48" s="37"/>
      <c r="D48" s="39"/>
      <c r="E48" s="39"/>
      <c r="F48" s="30"/>
    </row>
    <row r="49" spans="1:6" ht="12.75">
      <c r="A49" s="96" t="s">
        <v>8</v>
      </c>
      <c r="B49" s="40" t="s">
        <v>9</v>
      </c>
      <c r="C49" s="40"/>
      <c r="D49" s="40" t="s">
        <v>10</v>
      </c>
      <c r="E49" s="40" t="s">
        <v>11</v>
      </c>
      <c r="F49" s="30"/>
    </row>
    <row r="50" spans="1:6" ht="12.75">
      <c r="A50" s="23">
        <v>2011</v>
      </c>
      <c r="B50" s="17"/>
      <c r="C50" s="17"/>
      <c r="D50" s="17"/>
      <c r="E50" s="17"/>
      <c r="F50" s="30"/>
    </row>
    <row r="51" spans="1:6" ht="12.75">
      <c r="A51" s="24" t="s">
        <v>50</v>
      </c>
      <c r="B51" s="17" t="s">
        <v>34</v>
      </c>
      <c r="C51" s="17"/>
      <c r="D51" s="83"/>
      <c r="E51" s="78"/>
      <c r="F51" s="30"/>
    </row>
    <row r="52" spans="1:6" ht="12.75">
      <c r="A52" s="26"/>
      <c r="B52" s="26" t="s">
        <v>35</v>
      </c>
      <c r="C52" s="26"/>
      <c r="D52" s="80"/>
      <c r="E52" s="82"/>
      <c r="F52" s="32">
        <f>IF(E52="","",IF(E52=7124,"«- Correct!","«- Try again!"))</f>
      </c>
    </row>
    <row r="53" spans="1:6" ht="12.75">
      <c r="A53" s="26"/>
      <c r="B53" s="26" t="s">
        <v>36</v>
      </c>
      <c r="C53" s="26"/>
      <c r="D53" s="79"/>
      <c r="E53" s="71"/>
      <c r="F53" s="30"/>
    </row>
    <row r="54" spans="1:6" ht="12.75">
      <c r="A54" s="30"/>
      <c r="B54" s="103" t="s">
        <v>63</v>
      </c>
      <c r="C54" s="103"/>
      <c r="D54" s="103"/>
      <c r="E54" s="103"/>
      <c r="F54" s="30"/>
    </row>
    <row r="55" spans="1:6" ht="12.75">
      <c r="A55" s="30"/>
      <c r="B55" s="30"/>
      <c r="C55" s="30"/>
      <c r="D55" s="30"/>
      <c r="E55" s="30"/>
      <c r="F55" s="30"/>
    </row>
    <row r="56" spans="1:6" ht="12.75">
      <c r="A56" s="95">
        <v>2011</v>
      </c>
      <c r="B56" s="30"/>
      <c r="C56" s="30"/>
      <c r="D56" s="30"/>
      <c r="E56" s="30"/>
      <c r="F56" s="30"/>
    </row>
    <row r="57" spans="1:6" ht="12.75">
      <c r="A57" s="24" t="s">
        <v>51</v>
      </c>
      <c r="B57" s="17" t="s">
        <v>34</v>
      </c>
      <c r="C57" s="17"/>
      <c r="D57" s="83"/>
      <c r="E57" s="81"/>
      <c r="F57" s="30"/>
    </row>
    <row r="58" spans="1:6" ht="12.75">
      <c r="A58" s="26"/>
      <c r="B58" s="26" t="s">
        <v>35</v>
      </c>
      <c r="C58" s="26"/>
      <c r="D58" s="80"/>
      <c r="E58" s="82"/>
      <c r="F58" s="32">
        <f>IF(E58="","",IF(E58=7409,"«- Correct!","«- Try again!"))</f>
      </c>
    </row>
    <row r="59" spans="1:6" ht="12.75">
      <c r="A59" s="26"/>
      <c r="B59" s="26" t="s">
        <v>36</v>
      </c>
      <c r="C59" s="26"/>
      <c r="D59" s="81"/>
      <c r="E59" s="71"/>
      <c r="F59" s="30"/>
    </row>
    <row r="60" spans="1:6" ht="12.75">
      <c r="A60" s="17"/>
      <c r="B60" s="103" t="s">
        <v>63</v>
      </c>
      <c r="C60" s="103"/>
      <c r="D60" s="103"/>
      <c r="E60" s="103"/>
      <c r="F60" s="30"/>
    </row>
    <row r="61" spans="1:6" ht="12.75">
      <c r="A61" s="17"/>
      <c r="B61" s="17"/>
      <c r="C61" s="17"/>
      <c r="D61" s="17"/>
      <c r="E61" s="17"/>
      <c r="F61" s="30"/>
    </row>
    <row r="62" spans="1:5" ht="12.75">
      <c r="A62"/>
      <c r="B62"/>
      <c r="C62"/>
      <c r="D62"/>
      <c r="E62"/>
    </row>
    <row r="64" spans="4:5" ht="12.75">
      <c r="D64" s="4"/>
      <c r="E64" s="4"/>
    </row>
  </sheetData>
  <sheetProtection password="C690" sheet="1" objects="1" scenarios="1" selectLockedCells="1"/>
  <mergeCells count="11">
    <mergeCell ref="C2:D2"/>
    <mergeCell ref="C1:D1"/>
    <mergeCell ref="A6:E6"/>
    <mergeCell ref="A5:E5"/>
    <mergeCell ref="C3:D3"/>
    <mergeCell ref="B14:D14"/>
    <mergeCell ref="B60:E60"/>
    <mergeCell ref="B54:E54"/>
    <mergeCell ref="A33:F33"/>
    <mergeCell ref="A46:E46"/>
    <mergeCell ref="A45:E45"/>
  </mergeCells>
  <printOptions horizontalCentered="1"/>
  <pageMargins left="0" right="0" top="0.5" bottom="0.5" header="0.5" footer="0.5"/>
  <pageSetup horizontalDpi="600" verticalDpi="600" orientation="portrait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19" width="12.7109375" style="0" customWidth="1"/>
  </cols>
  <sheetData>
    <row r="1" spans="1:3" ht="12.75">
      <c r="A1" s="106" t="s">
        <v>70</v>
      </c>
      <c r="B1" s="106"/>
      <c r="C1" s="6"/>
    </row>
    <row r="2" spans="1:3" ht="12.75">
      <c r="A2" s="5"/>
      <c r="B2" s="5"/>
      <c r="C2" s="5"/>
    </row>
    <row r="3" spans="1:4" ht="12.75">
      <c r="A3" s="104" t="s">
        <v>67</v>
      </c>
      <c r="B3" s="104"/>
      <c r="C3" s="104"/>
      <c r="D3" s="17"/>
    </row>
    <row r="4" spans="1:4" ht="12.75">
      <c r="A4" s="15"/>
      <c r="B4" s="15"/>
      <c r="C4" s="15"/>
      <c r="D4" s="17"/>
    </row>
    <row r="5" spans="1:4" ht="12.75">
      <c r="A5" s="15" t="s">
        <v>2</v>
      </c>
      <c r="B5" s="15"/>
      <c r="C5" s="48">
        <v>650000</v>
      </c>
      <c r="D5" s="17"/>
    </row>
    <row r="6" spans="1:4" ht="12.75">
      <c r="A6" s="15" t="s">
        <v>3</v>
      </c>
      <c r="B6" s="15"/>
      <c r="C6" s="16">
        <v>0.05</v>
      </c>
      <c r="D6" s="17"/>
    </row>
    <row r="7" spans="1:4" ht="12.75">
      <c r="A7" s="15" t="s">
        <v>4</v>
      </c>
      <c r="B7" s="15"/>
      <c r="C7" s="52">
        <v>4</v>
      </c>
      <c r="D7" s="17"/>
    </row>
    <row r="8" spans="1:4" ht="12.75">
      <c r="A8" s="15" t="s">
        <v>5</v>
      </c>
      <c r="B8" s="15"/>
      <c r="C8" s="48">
        <v>584361</v>
      </c>
      <c r="D8" s="17"/>
    </row>
    <row r="9" spans="1:4" ht="12.75">
      <c r="A9" s="15" t="s">
        <v>42</v>
      </c>
      <c r="B9" s="15"/>
      <c r="C9" s="16">
        <v>0.08</v>
      </c>
      <c r="D9" s="17"/>
    </row>
    <row r="10" spans="1:4" ht="12.75">
      <c r="A10" s="17"/>
      <c r="B10" s="17"/>
      <c r="C10" s="17"/>
      <c r="D10" s="17"/>
    </row>
    <row r="11" spans="1:4" ht="12.75">
      <c r="A11" s="12" t="s">
        <v>54</v>
      </c>
      <c r="B11" s="12"/>
      <c r="C11" s="13"/>
      <c r="D11" s="17"/>
    </row>
    <row r="12" spans="1:4" ht="12.75">
      <c r="A12" s="14" t="s">
        <v>57</v>
      </c>
      <c r="B12" s="14"/>
      <c r="C12" s="50">
        <v>195639</v>
      </c>
      <c r="D12" s="17"/>
    </row>
    <row r="13" spans="1:4" ht="12.75" customHeight="1">
      <c r="A13" s="107" t="s">
        <v>68</v>
      </c>
      <c r="B13" s="107"/>
      <c r="C13" s="68">
        <v>614614</v>
      </c>
      <c r="D13" s="17"/>
    </row>
    <row r="14" spans="1:4" ht="12.75">
      <c r="A14" s="17"/>
      <c r="B14" s="17"/>
      <c r="C14" s="17"/>
      <c r="D14" s="17"/>
    </row>
  </sheetData>
  <sheetProtection password="C690" sheet="1" objects="1" scenarios="1" selectLockedCells="1" selectUnlockedCells="1"/>
  <mergeCells count="3">
    <mergeCell ref="A3:C3"/>
    <mergeCell ref="A1:B1"/>
    <mergeCell ref="A13:B1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4" width="12.7109375" style="3" customWidth="1"/>
    <col min="5" max="5" width="14.57421875" style="3" customWidth="1"/>
    <col min="6" max="32" width="12.7109375" style="3" customWidth="1"/>
    <col min="33" max="16384" width="9.140625" style="3" customWidth="1"/>
  </cols>
  <sheetData>
    <row r="1" spans="1:8" ht="12.75">
      <c r="A1" s="2"/>
      <c r="B1" s="1" t="s">
        <v>0</v>
      </c>
      <c r="C1" s="98"/>
      <c r="D1" s="98"/>
      <c r="E1" s="2"/>
      <c r="F1" s="2"/>
      <c r="G1" s="2"/>
      <c r="H1" s="2"/>
    </row>
    <row r="2" spans="1:8" ht="12.75">
      <c r="A2" s="2"/>
      <c r="B2" s="1" t="s">
        <v>1</v>
      </c>
      <c r="C2" s="98"/>
      <c r="D2" s="98"/>
      <c r="E2" s="2"/>
      <c r="F2" s="2"/>
      <c r="G2" s="2"/>
      <c r="H2" s="2"/>
    </row>
    <row r="3" spans="1:8" ht="12.75">
      <c r="A3" s="2"/>
      <c r="B3" s="2"/>
      <c r="C3" s="101" t="s">
        <v>76</v>
      </c>
      <c r="D3" s="101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128" t="s">
        <v>88</v>
      </c>
      <c r="B5" s="128"/>
      <c r="C5" s="128"/>
      <c r="D5" s="128"/>
      <c r="E5" s="128"/>
      <c r="F5" s="13"/>
      <c r="G5" s="149"/>
      <c r="H5" s="2"/>
    </row>
    <row r="6" spans="1:8" ht="12.75">
      <c r="A6" s="99" t="s">
        <v>6</v>
      </c>
      <c r="B6" s="99"/>
      <c r="C6" s="99"/>
      <c r="D6" s="99"/>
      <c r="E6" s="99"/>
      <c r="F6" s="13"/>
      <c r="G6" s="149"/>
      <c r="H6" s="2"/>
    </row>
    <row r="7" spans="1:8" ht="12.75">
      <c r="A7" s="129" t="s">
        <v>7</v>
      </c>
      <c r="B7" s="21"/>
      <c r="C7" s="21"/>
      <c r="D7" s="130"/>
      <c r="E7" s="22"/>
      <c r="F7" s="13"/>
      <c r="G7" s="149"/>
      <c r="H7" s="2"/>
    </row>
    <row r="8" spans="1:8" ht="12.75">
      <c r="A8" s="129"/>
      <c r="B8" s="39"/>
      <c r="C8" s="37"/>
      <c r="D8" s="39"/>
      <c r="E8" s="39"/>
      <c r="F8" s="13"/>
      <c r="G8" s="149"/>
      <c r="H8" s="2"/>
    </row>
    <row r="9" spans="1:8" ht="12.75">
      <c r="A9" s="96" t="s">
        <v>8</v>
      </c>
      <c r="B9" s="40" t="s">
        <v>9</v>
      </c>
      <c r="C9" s="40"/>
      <c r="D9" s="40" t="s">
        <v>10</v>
      </c>
      <c r="E9" s="40" t="s">
        <v>11</v>
      </c>
      <c r="F9" s="13"/>
      <c r="G9" s="149"/>
      <c r="H9" s="2"/>
    </row>
    <row r="10" spans="1:8" ht="12.75">
      <c r="A10" s="139">
        <v>2011</v>
      </c>
      <c r="B10" s="134"/>
      <c r="C10" s="134"/>
      <c r="D10" s="134"/>
      <c r="E10" s="134"/>
      <c r="F10" s="13"/>
      <c r="G10" s="149"/>
      <c r="H10" s="2"/>
    </row>
    <row r="11" spans="1:8" ht="12.75">
      <c r="A11" s="139" t="s">
        <v>12</v>
      </c>
      <c r="B11" s="134" t="s">
        <v>13</v>
      </c>
      <c r="C11" s="134"/>
      <c r="D11" s="83"/>
      <c r="E11" s="150"/>
      <c r="F11" s="132"/>
      <c r="G11" s="2"/>
      <c r="H11" s="2"/>
    </row>
    <row r="12" spans="1:8" ht="12.75">
      <c r="A12" s="26"/>
      <c r="B12" s="26" t="s">
        <v>53</v>
      </c>
      <c r="C12" s="26"/>
      <c r="D12" s="26"/>
      <c r="E12" s="82"/>
      <c r="F12" s="131">
        <f>IF(E12="","",IF(E12=2283,"«- Correct!","«- Try again!"))</f>
      </c>
      <c r="G12" s="2"/>
      <c r="H12" s="2"/>
    </row>
    <row r="13" spans="1:8" ht="12.75">
      <c r="A13" s="26"/>
      <c r="B13" s="26" t="s">
        <v>15</v>
      </c>
      <c r="C13" s="26"/>
      <c r="D13" s="27"/>
      <c r="E13" s="71"/>
      <c r="F13" s="151"/>
      <c r="G13" s="2"/>
      <c r="H13" s="2"/>
    </row>
    <row r="14" spans="1:8" ht="12.75">
      <c r="A14" s="26"/>
      <c r="B14" s="102" t="s">
        <v>61</v>
      </c>
      <c r="C14" s="102"/>
      <c r="D14" s="102"/>
      <c r="E14" s="26"/>
      <c r="F14" s="26"/>
      <c r="G14" s="2"/>
      <c r="H14" s="2"/>
    </row>
    <row r="15" spans="1:8" ht="12.75">
      <c r="A15" s="26"/>
      <c r="B15" s="26"/>
      <c r="C15" s="26"/>
      <c r="D15" s="26"/>
      <c r="E15" s="26"/>
      <c r="F15" s="26"/>
      <c r="G15" s="2"/>
      <c r="H15" s="2"/>
    </row>
    <row r="16" spans="1:8" ht="12.75">
      <c r="A16" s="7"/>
      <c r="B16" s="7"/>
      <c r="C16" s="7"/>
      <c r="D16" s="7"/>
      <c r="E16" s="7"/>
      <c r="F16" s="7"/>
      <c r="G16" s="2"/>
      <c r="H16" s="2"/>
    </row>
    <row r="17" spans="1:8" ht="12.75">
      <c r="A17" s="113" t="s">
        <v>16</v>
      </c>
      <c r="B17" s="26"/>
      <c r="C17" s="26"/>
      <c r="D17" s="26"/>
      <c r="E17" s="26"/>
      <c r="F17" s="7"/>
      <c r="G17" s="2"/>
      <c r="H17" s="2"/>
    </row>
    <row r="18" spans="1:8" ht="12.75">
      <c r="A18" s="26"/>
      <c r="B18" s="26"/>
      <c r="C18" s="26"/>
      <c r="D18" s="26"/>
      <c r="E18" s="26"/>
      <c r="F18" s="7"/>
      <c r="G18" s="2"/>
      <c r="H18" s="2"/>
    </row>
    <row r="19" spans="1:8" ht="12.75">
      <c r="A19" s="26" t="s">
        <v>92</v>
      </c>
      <c r="B19" s="26"/>
      <c r="C19" s="74"/>
      <c r="D19" s="26"/>
      <c r="E19" s="26"/>
      <c r="F19" s="35"/>
      <c r="G19" s="2"/>
      <c r="H19" s="2"/>
    </row>
    <row r="20" spans="1:8" ht="12.75">
      <c r="A20" s="26" t="s">
        <v>21</v>
      </c>
      <c r="B20" s="26"/>
      <c r="C20" s="75"/>
      <c r="D20" s="26"/>
      <c r="E20" s="26"/>
      <c r="F20" s="35"/>
      <c r="G20" s="2"/>
      <c r="H20" s="2"/>
    </row>
    <row r="21" spans="1:8" ht="12.75">
      <c r="A21" s="26" t="s">
        <v>22</v>
      </c>
      <c r="B21" s="26"/>
      <c r="C21" s="74"/>
      <c r="D21" s="26"/>
      <c r="E21" s="26"/>
      <c r="F21" s="7"/>
      <c r="G21" s="2"/>
      <c r="H21" s="2"/>
    </row>
    <row r="22" spans="1:8" ht="12.75">
      <c r="A22" s="26" t="s">
        <v>23</v>
      </c>
      <c r="B22" s="26"/>
      <c r="C22" s="75"/>
      <c r="D22" s="26"/>
      <c r="E22" s="26"/>
      <c r="F22" s="7"/>
      <c r="G22" s="2"/>
      <c r="H22" s="2"/>
    </row>
    <row r="23" spans="1:8" ht="13.5" thickBot="1">
      <c r="A23" s="26" t="s">
        <v>24</v>
      </c>
      <c r="B23" s="26"/>
      <c r="C23" s="76"/>
      <c r="D23" s="131">
        <f>IF(C23="","",IF(C23=27417,"«- Correct!","«- Try again!"))</f>
      </c>
      <c r="E23" s="26"/>
      <c r="F23" s="7"/>
      <c r="G23" s="2"/>
      <c r="H23" s="2"/>
    </row>
    <row r="24" spans="1:8" ht="13.5" thickTop="1">
      <c r="A24" s="26"/>
      <c r="B24" s="26"/>
      <c r="C24" s="27"/>
      <c r="D24" s="26"/>
      <c r="E24" s="26"/>
      <c r="F24" s="7"/>
      <c r="G24" s="2"/>
      <c r="H24" s="2"/>
    </row>
    <row r="25" spans="1:8" ht="12.75">
      <c r="A25" s="26" t="s">
        <v>25</v>
      </c>
      <c r="B25" s="26"/>
      <c r="C25" s="27"/>
      <c r="D25" s="26"/>
      <c r="E25" s="26"/>
      <c r="F25" s="7"/>
      <c r="G25" s="2"/>
      <c r="H25" s="2"/>
    </row>
    <row r="26" spans="1:8" ht="12.75">
      <c r="A26" s="26"/>
      <c r="B26" s="26"/>
      <c r="C26" s="27"/>
      <c r="D26" s="26"/>
      <c r="E26" s="26"/>
      <c r="F26" s="7"/>
      <c r="G26" s="2"/>
      <c r="H26" s="2"/>
    </row>
    <row r="27" spans="1:8" ht="12.75">
      <c r="A27" s="26" t="s">
        <v>92</v>
      </c>
      <c r="B27" s="26"/>
      <c r="C27" s="74"/>
      <c r="D27" s="26"/>
      <c r="E27" s="26"/>
      <c r="F27" s="7"/>
      <c r="G27" s="2"/>
      <c r="H27" s="2"/>
    </row>
    <row r="28" spans="1:8" ht="12.75">
      <c r="A28" s="26" t="s">
        <v>38</v>
      </c>
      <c r="B28" s="26"/>
      <c r="C28" s="75"/>
      <c r="D28" s="26"/>
      <c r="E28" s="26"/>
      <c r="F28" s="7"/>
      <c r="G28" s="2"/>
      <c r="H28" s="2"/>
    </row>
    <row r="29" spans="1:8" ht="13.5" thickBot="1">
      <c r="A29" s="26" t="s">
        <v>24</v>
      </c>
      <c r="B29" s="26"/>
      <c r="C29" s="76"/>
      <c r="D29" s="131">
        <f>IF(C29="","",IF(C29=27417,"«- Correct!","«- Try again!"))</f>
      </c>
      <c r="E29" s="26"/>
      <c r="F29" s="7"/>
      <c r="G29" s="2"/>
      <c r="H29" s="2"/>
    </row>
    <row r="30" spans="1:8" ht="13.5" thickTop="1">
      <c r="A30" s="26"/>
      <c r="B30" s="26"/>
      <c r="C30" s="36"/>
      <c r="D30" s="26"/>
      <c r="E30" s="26"/>
      <c r="F30" s="7"/>
      <c r="G30" s="2"/>
      <c r="H30" s="2"/>
    </row>
    <row r="31" spans="1:8" ht="12.75">
      <c r="A31" s="7"/>
      <c r="B31" s="7"/>
      <c r="C31" s="9"/>
      <c r="D31" s="7"/>
      <c r="E31" s="7"/>
      <c r="F31" s="7"/>
      <c r="G31" s="2"/>
      <c r="H31" s="2"/>
    </row>
    <row r="32" spans="1:8" ht="12.75">
      <c r="A32" s="113" t="s">
        <v>20</v>
      </c>
      <c r="B32" s="26"/>
      <c r="C32" s="26"/>
      <c r="D32" s="26"/>
      <c r="E32" s="26"/>
      <c r="F32" s="26"/>
      <c r="G32" s="26"/>
      <c r="H32" s="2"/>
    </row>
    <row r="33" spans="1:8" ht="12.75">
      <c r="A33" s="152" t="s">
        <v>88</v>
      </c>
      <c r="B33" s="152"/>
      <c r="C33" s="152"/>
      <c r="D33" s="152"/>
      <c r="E33" s="152"/>
      <c r="F33" s="152"/>
      <c r="G33" s="26"/>
      <c r="H33" s="2"/>
    </row>
    <row r="34" spans="1:8" ht="12.75">
      <c r="A34" s="26"/>
      <c r="B34" s="26"/>
      <c r="C34" s="26"/>
      <c r="D34" s="26"/>
      <c r="E34" s="26"/>
      <c r="F34" s="26"/>
      <c r="G34" s="26"/>
      <c r="H34" s="2"/>
    </row>
    <row r="35" spans="1:8" ht="12.75">
      <c r="A35" s="43" t="s">
        <v>43</v>
      </c>
      <c r="B35" s="43" t="s">
        <v>13</v>
      </c>
      <c r="C35" s="43" t="s">
        <v>28</v>
      </c>
      <c r="D35" s="37"/>
      <c r="E35" s="43"/>
      <c r="F35" s="43"/>
      <c r="G35" s="26"/>
      <c r="H35" s="2"/>
    </row>
    <row r="36" spans="1:8" ht="12.75">
      <c r="A36" s="43" t="s">
        <v>44</v>
      </c>
      <c r="B36" s="43" t="s">
        <v>44</v>
      </c>
      <c r="C36" s="43" t="s">
        <v>44</v>
      </c>
      <c r="D36" s="37" t="s">
        <v>39</v>
      </c>
      <c r="E36" s="43" t="s">
        <v>45</v>
      </c>
      <c r="F36" s="43" t="s">
        <v>29</v>
      </c>
      <c r="G36" s="26"/>
      <c r="H36" s="2"/>
    </row>
    <row r="37" spans="1:8" ht="12.75">
      <c r="A37" s="46" t="s">
        <v>56</v>
      </c>
      <c r="B37" s="40" t="s">
        <v>46</v>
      </c>
      <c r="C37" s="46" t="s">
        <v>47</v>
      </c>
      <c r="D37" s="40" t="s">
        <v>48</v>
      </c>
      <c r="E37" s="46" t="s">
        <v>39</v>
      </c>
      <c r="F37" s="46" t="s">
        <v>31</v>
      </c>
      <c r="G37" s="26"/>
      <c r="H37" s="2"/>
    </row>
    <row r="38" spans="1:8" ht="12.75">
      <c r="A38" s="148">
        <v>40544</v>
      </c>
      <c r="B38" s="69"/>
      <c r="C38" s="143"/>
      <c r="D38" s="157"/>
      <c r="E38" s="158"/>
      <c r="F38" s="159"/>
      <c r="G38" s="131">
        <f>IF(F38="","",IF(F38=92283,"«- Correct!","«- Try again!"))</f>
      </c>
      <c r="H38" s="2"/>
    </row>
    <row r="39" spans="1:8" ht="12.75">
      <c r="A39" s="33">
        <v>40724</v>
      </c>
      <c r="B39" s="146"/>
      <c r="C39" s="90"/>
      <c r="D39" s="160"/>
      <c r="E39" s="161"/>
      <c r="F39" s="162"/>
      <c r="G39" s="55">
        <f>IF(F39="","",IF(AND(F39&gt;=91947,F39&lt;=91947.49),"«- Correct!","«- Try again!"))</f>
      </c>
      <c r="H39" s="2"/>
    </row>
    <row r="40" spans="1:8" ht="12.75">
      <c r="A40" s="33">
        <v>40908</v>
      </c>
      <c r="B40" s="146"/>
      <c r="C40" s="90"/>
      <c r="D40" s="160"/>
      <c r="E40" s="161"/>
      <c r="F40" s="162"/>
      <c r="G40" s="55">
        <f>IF(F40="","",IF(AND(F40&gt;=91594,F40&lt;=91595),"«- Correct!","«- Try again!"))</f>
      </c>
      <c r="H40" s="2"/>
    </row>
    <row r="41" spans="1:8" ht="12.75">
      <c r="A41" s="33">
        <v>41090</v>
      </c>
      <c r="B41" s="146"/>
      <c r="C41" s="90"/>
      <c r="D41" s="160"/>
      <c r="E41" s="161"/>
      <c r="F41" s="162"/>
      <c r="G41" s="55">
        <f>IF(F41="","",IF(AND(F41&gt;=91224,F41&lt;=91224.3),"«- Correct!","«- Try again!"))</f>
      </c>
      <c r="H41" s="2"/>
    </row>
    <row r="42" spans="1:8" ht="12.75">
      <c r="A42" s="33">
        <v>41274</v>
      </c>
      <c r="B42" s="147"/>
      <c r="C42" s="144"/>
      <c r="D42" s="163"/>
      <c r="E42" s="164"/>
      <c r="F42" s="165"/>
      <c r="G42" s="55">
        <f>IF(F42="","",IF(AND(F42&gt;=90835,F42&lt;=90835.49),"«- Correct!","«- Try again!"))</f>
      </c>
      <c r="H42" s="2"/>
    </row>
    <row r="43" spans="1:8" ht="12.75">
      <c r="A43" s="33"/>
      <c r="B43" s="27"/>
      <c r="C43" s="27"/>
      <c r="D43" s="153"/>
      <c r="E43" s="26"/>
      <c r="F43" s="26"/>
      <c r="G43" s="26"/>
      <c r="H43" s="2"/>
    </row>
    <row r="44" spans="1:8" ht="12.75">
      <c r="A44" s="10"/>
      <c r="B44" s="8"/>
      <c r="C44" s="8"/>
      <c r="D44" s="154"/>
      <c r="E44" s="8"/>
      <c r="F44" s="8"/>
      <c r="G44" s="2"/>
      <c r="H44" s="2"/>
    </row>
    <row r="45" spans="1:8" ht="12.75">
      <c r="A45" s="128" t="s">
        <v>88</v>
      </c>
      <c r="B45" s="128"/>
      <c r="C45" s="128"/>
      <c r="D45" s="128"/>
      <c r="E45" s="128"/>
      <c r="F45" s="26"/>
      <c r="G45" s="2"/>
      <c r="H45" s="2"/>
    </row>
    <row r="46" spans="1:8" ht="12.75">
      <c r="A46" s="99" t="s">
        <v>6</v>
      </c>
      <c r="B46" s="99"/>
      <c r="C46" s="99"/>
      <c r="D46" s="99"/>
      <c r="E46" s="99"/>
      <c r="F46" s="132"/>
      <c r="G46" s="2"/>
      <c r="H46" s="2"/>
    </row>
    <row r="47" spans="1:8" ht="12.75">
      <c r="A47" s="129" t="s">
        <v>52</v>
      </c>
      <c r="B47" s="21"/>
      <c r="C47" s="21"/>
      <c r="D47" s="130"/>
      <c r="E47" s="22"/>
      <c r="F47" s="132"/>
      <c r="G47" s="2"/>
      <c r="H47" s="2"/>
    </row>
    <row r="48" spans="1:8" ht="12.75">
      <c r="A48" s="129"/>
      <c r="B48" s="39"/>
      <c r="C48" s="37"/>
      <c r="D48" s="39"/>
      <c r="E48" s="39"/>
      <c r="F48" s="132"/>
      <c r="G48" s="2"/>
      <c r="H48" s="2"/>
    </row>
    <row r="49" spans="1:8" ht="12.75">
      <c r="A49" s="96" t="s">
        <v>8</v>
      </c>
      <c r="B49" s="40" t="s">
        <v>9</v>
      </c>
      <c r="C49" s="40"/>
      <c r="D49" s="40" t="s">
        <v>10</v>
      </c>
      <c r="E49" s="40" t="s">
        <v>11</v>
      </c>
      <c r="F49" s="132"/>
      <c r="G49" s="2"/>
      <c r="H49" s="2"/>
    </row>
    <row r="50" spans="1:8" ht="12.75">
      <c r="A50" s="139">
        <v>2011</v>
      </c>
      <c r="B50" s="134"/>
      <c r="C50" s="134"/>
      <c r="D50" s="134"/>
      <c r="E50" s="134"/>
      <c r="F50" s="132"/>
      <c r="G50" s="2"/>
      <c r="H50" s="2"/>
    </row>
    <row r="51" spans="1:8" ht="12.75">
      <c r="A51" s="140" t="s">
        <v>50</v>
      </c>
      <c r="B51" s="134" t="s">
        <v>34</v>
      </c>
      <c r="C51" s="134"/>
      <c r="D51" s="77"/>
      <c r="E51" s="55"/>
      <c r="F51" s="132"/>
      <c r="G51" s="2"/>
      <c r="H51" s="2"/>
    </row>
    <row r="52" spans="1:8" ht="12.75">
      <c r="A52" s="26"/>
      <c r="B52" s="26" t="s">
        <v>40</v>
      </c>
      <c r="C52" s="26"/>
      <c r="D52" s="145"/>
      <c r="E52" s="55">
        <f>IF(D52="","",IF(AND(D52&gt;=334,D52&lt;=336),"«- Correct!","«- Try again!"))</f>
      </c>
      <c r="F52" s="132"/>
      <c r="G52" s="2"/>
      <c r="H52" s="2"/>
    </row>
    <row r="53" spans="1:8" ht="12.75">
      <c r="A53" s="26"/>
      <c r="B53" s="26" t="s">
        <v>36</v>
      </c>
      <c r="C53" s="26"/>
      <c r="D53" s="27"/>
      <c r="E53" s="71"/>
      <c r="F53" s="132"/>
      <c r="G53" s="2"/>
      <c r="H53" s="2"/>
    </row>
    <row r="54" spans="1:8" ht="12.75">
      <c r="A54" s="132"/>
      <c r="B54" s="141" t="s">
        <v>66</v>
      </c>
      <c r="C54" s="141"/>
      <c r="D54" s="141"/>
      <c r="E54" s="141"/>
      <c r="F54" s="132"/>
      <c r="G54" s="2"/>
      <c r="H54" s="2"/>
    </row>
    <row r="55" spans="1:8" ht="12.75">
      <c r="A55" s="132"/>
      <c r="B55" s="132"/>
      <c r="C55" s="132"/>
      <c r="D55" s="132"/>
      <c r="E55" s="132"/>
      <c r="F55" s="132"/>
      <c r="G55" s="2"/>
      <c r="H55" s="2"/>
    </row>
    <row r="56" spans="1:8" ht="12.75">
      <c r="A56" s="142">
        <v>2011</v>
      </c>
      <c r="B56" s="132"/>
      <c r="C56" s="132"/>
      <c r="D56" s="132"/>
      <c r="E56" s="132"/>
      <c r="F56" s="132"/>
      <c r="G56" s="2"/>
      <c r="H56" s="2"/>
    </row>
    <row r="57" spans="1:8" ht="12.75">
      <c r="A57" s="140" t="s">
        <v>51</v>
      </c>
      <c r="B57" s="134" t="s">
        <v>34</v>
      </c>
      <c r="C57" s="134"/>
      <c r="D57" s="77"/>
      <c r="E57" s="55"/>
      <c r="F57" s="132"/>
      <c r="G57" s="2"/>
      <c r="H57" s="2"/>
    </row>
    <row r="58" spans="1:8" ht="12.75">
      <c r="A58" s="26"/>
      <c r="B58" s="26" t="s">
        <v>40</v>
      </c>
      <c r="C58" s="26"/>
      <c r="D58" s="145"/>
      <c r="E58" s="55">
        <f>IF(D58="","",IF(AND(D58&gt;=352.6,D58&lt;=353),"«- Correct!","«- Try again!"))</f>
      </c>
      <c r="F58" s="132"/>
      <c r="G58" s="2"/>
      <c r="H58" s="2"/>
    </row>
    <row r="59" spans="1:8" ht="12.75">
      <c r="A59" s="26"/>
      <c r="B59" s="26" t="s">
        <v>36</v>
      </c>
      <c r="C59" s="26"/>
      <c r="D59" s="27"/>
      <c r="E59" s="71"/>
      <c r="F59" s="132"/>
      <c r="G59" s="2"/>
      <c r="H59" s="2"/>
    </row>
    <row r="60" spans="1:8" ht="12.75">
      <c r="A60" s="134"/>
      <c r="B60" s="141" t="s">
        <v>66</v>
      </c>
      <c r="C60" s="141"/>
      <c r="D60" s="141"/>
      <c r="E60" s="141"/>
      <c r="F60" s="134"/>
      <c r="G60" s="2"/>
      <c r="H60" s="2"/>
    </row>
    <row r="61" spans="1:8" s="125" customFormat="1" ht="12.75">
      <c r="A61" s="155"/>
      <c r="B61" s="155"/>
      <c r="C61" s="155"/>
      <c r="D61" s="155"/>
      <c r="E61" s="155"/>
      <c r="F61" s="155"/>
      <c r="G61" s="138"/>
      <c r="H61" s="138"/>
    </row>
    <row r="62" spans="1:8" ht="12.75">
      <c r="A62" s="129" t="s">
        <v>58</v>
      </c>
      <c r="B62" s="134"/>
      <c r="C62" s="134"/>
      <c r="D62" s="134"/>
      <c r="E62" s="134"/>
      <c r="F62" s="134"/>
      <c r="G62" s="2"/>
      <c r="H62" s="2"/>
    </row>
    <row r="63" spans="1:8" ht="12.75">
      <c r="A63" s="139">
        <v>2013</v>
      </c>
      <c r="B63" s="134"/>
      <c r="C63" s="134"/>
      <c r="D63" s="134"/>
      <c r="E63" s="134"/>
      <c r="F63" s="134"/>
      <c r="G63" s="2"/>
      <c r="H63" s="2"/>
    </row>
    <row r="64" spans="1:8" ht="12.75">
      <c r="A64" s="134" t="s">
        <v>93</v>
      </c>
      <c r="B64" s="134" t="s">
        <v>94</v>
      </c>
      <c r="C64" s="134"/>
      <c r="D64" s="77"/>
      <c r="E64" s="55"/>
      <c r="F64" s="134"/>
      <c r="G64" s="2"/>
      <c r="H64" s="2"/>
    </row>
    <row r="65" spans="1:8" ht="12.75">
      <c r="A65" s="26"/>
      <c r="B65" s="26" t="s">
        <v>40</v>
      </c>
      <c r="C65" s="26"/>
      <c r="D65" s="145"/>
      <c r="E65" s="55"/>
      <c r="F65" s="134"/>
      <c r="G65" s="2"/>
      <c r="H65" s="2"/>
    </row>
    <row r="66" spans="1:8" ht="12.75">
      <c r="A66" s="26"/>
      <c r="B66" s="26" t="s">
        <v>36</v>
      </c>
      <c r="C66" s="26"/>
      <c r="D66" s="27"/>
      <c r="E66" s="82"/>
      <c r="F66" s="134"/>
      <c r="G66" s="2"/>
      <c r="H66" s="2"/>
    </row>
    <row r="67" spans="1:8" ht="12.75">
      <c r="A67" s="26"/>
      <c r="B67" s="26" t="s">
        <v>95</v>
      </c>
      <c r="C67" s="26"/>
      <c r="D67" s="27"/>
      <c r="E67" s="71"/>
      <c r="F67" s="55">
        <f>IF(E67="","",IF(AND(E67&gt;=2635,E67&lt;=2635.49),"«- Correct!","«- Try again!"))</f>
      </c>
      <c r="G67" s="2"/>
      <c r="H67" s="2"/>
    </row>
    <row r="68" spans="1:8" ht="12.75">
      <c r="A68" s="132"/>
      <c r="B68" s="141" t="s">
        <v>96</v>
      </c>
      <c r="C68" s="141"/>
      <c r="D68" s="141"/>
      <c r="E68" s="141"/>
      <c r="F68" s="134"/>
      <c r="G68" s="2"/>
      <c r="H68" s="2"/>
    </row>
    <row r="69" spans="1:8" ht="12.75">
      <c r="A69" s="127"/>
      <c r="B69" s="127"/>
      <c r="C69" s="127"/>
      <c r="D69" s="127"/>
      <c r="E69" s="127"/>
      <c r="F69" s="127"/>
      <c r="G69" s="2"/>
      <c r="H69" s="2"/>
    </row>
    <row r="70" spans="1:8" ht="12.75" customHeight="1">
      <c r="A70" s="129" t="s">
        <v>98</v>
      </c>
      <c r="B70" s="156" t="s">
        <v>97</v>
      </c>
      <c r="C70" s="156"/>
      <c r="D70" s="156"/>
      <c r="E70" s="156"/>
      <c r="F70" s="134"/>
      <c r="G70" s="2"/>
      <c r="H70" s="2"/>
    </row>
    <row r="71" spans="1:8" ht="12.75">
      <c r="A71" s="132"/>
      <c r="B71" s="156"/>
      <c r="C71" s="156"/>
      <c r="D71" s="156"/>
      <c r="E71" s="156"/>
      <c r="F71" s="134"/>
      <c r="G71" s="2"/>
      <c r="H71" s="2"/>
    </row>
    <row r="72" spans="1:8" ht="12.75">
      <c r="A72" s="132"/>
      <c r="B72" s="156"/>
      <c r="C72" s="156"/>
      <c r="D72" s="156"/>
      <c r="E72" s="156"/>
      <c r="F72" s="134"/>
      <c r="G72" s="2"/>
      <c r="H72" s="2"/>
    </row>
    <row r="73" spans="1:8" ht="12.75">
      <c r="A73" s="132"/>
      <c r="B73" s="156"/>
      <c r="C73" s="156"/>
      <c r="D73" s="156"/>
      <c r="E73" s="156"/>
      <c r="F73" s="134"/>
      <c r="G73" s="2"/>
      <c r="H73" s="2"/>
    </row>
    <row r="74" spans="1:8" ht="12.75">
      <c r="A74" s="108"/>
      <c r="B74" s="108"/>
      <c r="C74" s="108"/>
      <c r="D74" s="108"/>
      <c r="E74" s="108"/>
      <c r="F74" s="134"/>
      <c r="G74" s="2"/>
      <c r="H74" s="2"/>
    </row>
    <row r="75" spans="1:8" ht="12.75">
      <c r="A75" s="108"/>
      <c r="B75" s="108"/>
      <c r="C75" s="108"/>
      <c r="D75" s="108"/>
      <c r="E75" s="108"/>
      <c r="F75" s="132"/>
      <c r="G75" s="2"/>
      <c r="H75" s="2"/>
    </row>
    <row r="76" spans="1:8" ht="12.75">
      <c r="A76" s="108"/>
      <c r="B76" s="108"/>
      <c r="C76" s="108"/>
      <c r="D76" s="108"/>
      <c r="E76" s="108"/>
      <c r="F76" s="132"/>
      <c r="G76" s="2"/>
      <c r="H76" s="2"/>
    </row>
    <row r="77" spans="1:8" ht="12.75">
      <c r="A77" s="108"/>
      <c r="B77" s="108"/>
      <c r="C77" s="108"/>
      <c r="D77" s="108"/>
      <c r="E77" s="108"/>
      <c r="F77" s="132"/>
      <c r="G77" s="2"/>
      <c r="H77" s="2"/>
    </row>
    <row r="78" spans="1:8" ht="12.75">
      <c r="A78" s="108"/>
      <c r="B78" s="108"/>
      <c r="C78" s="108"/>
      <c r="D78" s="108"/>
      <c r="E78" s="108"/>
      <c r="F78" s="132"/>
      <c r="G78" s="2"/>
      <c r="H78" s="2"/>
    </row>
    <row r="79" spans="1:8" ht="12.75">
      <c r="A79" s="108"/>
      <c r="B79" s="108"/>
      <c r="C79" s="108"/>
      <c r="D79" s="108"/>
      <c r="E79" s="108"/>
      <c r="F79" s="132"/>
      <c r="G79" s="2"/>
      <c r="H79" s="2"/>
    </row>
    <row r="80" spans="1:8" ht="12.75">
      <c r="A80" s="108"/>
      <c r="B80" s="108"/>
      <c r="C80" s="108"/>
      <c r="D80" s="108"/>
      <c r="E80" s="108"/>
      <c r="F80" s="132"/>
      <c r="G80" s="2"/>
      <c r="H80" s="2"/>
    </row>
    <row r="81" spans="1:8" ht="12.75">
      <c r="A81" s="108"/>
      <c r="B81" s="108"/>
      <c r="C81" s="108"/>
      <c r="D81" s="108"/>
      <c r="E81" s="108"/>
      <c r="F81" s="132"/>
      <c r="G81" s="2"/>
      <c r="H81" s="2"/>
    </row>
    <row r="82" spans="1:8" ht="12.75">
      <c r="A82" s="108"/>
      <c r="B82" s="108"/>
      <c r="C82" s="108"/>
      <c r="D82" s="108"/>
      <c r="E82" s="108"/>
      <c r="F82" s="132"/>
      <c r="G82" s="2"/>
      <c r="H82" s="2"/>
    </row>
    <row r="83" spans="1:8" ht="12.75">
      <c r="A83" s="108"/>
      <c r="B83" s="108"/>
      <c r="C83" s="108"/>
      <c r="D83" s="108"/>
      <c r="E83" s="108"/>
      <c r="F83" s="132"/>
      <c r="G83" s="2"/>
      <c r="H83" s="2"/>
    </row>
    <row r="84" spans="1:8" ht="12.75">
      <c r="A84" s="108"/>
      <c r="B84" s="108"/>
      <c r="C84" s="108"/>
      <c r="D84" s="108"/>
      <c r="E84" s="108"/>
      <c r="F84" s="132"/>
      <c r="G84" s="2"/>
      <c r="H84" s="2"/>
    </row>
    <row r="85" spans="1:8" ht="12.75">
      <c r="A85" s="108"/>
      <c r="B85" s="108"/>
      <c r="C85" s="108"/>
      <c r="D85" s="108"/>
      <c r="E85" s="108"/>
      <c r="F85" s="132"/>
      <c r="G85" s="2"/>
      <c r="H85" s="2"/>
    </row>
    <row r="86" spans="1:8" ht="12.75">
      <c r="A86" s="108"/>
      <c r="B86" s="108"/>
      <c r="C86" s="108"/>
      <c r="D86" s="108"/>
      <c r="E86" s="108"/>
      <c r="F86" s="132"/>
      <c r="G86" s="2"/>
      <c r="H86" s="2"/>
    </row>
    <row r="87" spans="1:8" ht="12.75">
      <c r="A87" s="108"/>
      <c r="B87" s="108"/>
      <c r="C87" s="108"/>
      <c r="D87" s="108"/>
      <c r="E87" s="108"/>
      <c r="F87" s="132"/>
      <c r="G87" s="2"/>
      <c r="H87" s="2"/>
    </row>
    <row r="88" spans="1:8" ht="12.75">
      <c r="A88" s="108"/>
      <c r="B88" s="108"/>
      <c r="C88" s="108"/>
      <c r="D88" s="108"/>
      <c r="E88" s="108"/>
      <c r="F88" s="132"/>
      <c r="G88" s="2"/>
      <c r="H88" s="2"/>
    </row>
    <row r="89" spans="1:8" ht="12.75">
      <c r="A89" s="108"/>
      <c r="B89" s="108"/>
      <c r="C89" s="108"/>
      <c r="D89" s="108"/>
      <c r="E89" s="108"/>
      <c r="F89" s="132"/>
      <c r="G89" s="2"/>
      <c r="H89" s="2"/>
    </row>
    <row r="90" spans="1:8" ht="12.75">
      <c r="A90" s="108"/>
      <c r="B90" s="108"/>
      <c r="C90" s="108"/>
      <c r="D90" s="108"/>
      <c r="E90" s="108"/>
      <c r="F90" s="132"/>
      <c r="G90" s="2"/>
      <c r="H90" s="2"/>
    </row>
    <row r="91" spans="1:8" ht="12.75">
      <c r="A91" s="108"/>
      <c r="B91" s="108"/>
      <c r="C91" s="108"/>
      <c r="D91" s="108"/>
      <c r="E91" s="108"/>
      <c r="F91" s="132"/>
      <c r="G91" s="2"/>
      <c r="H91" s="2"/>
    </row>
    <row r="92" spans="1:8" ht="12.75">
      <c r="A92" s="109"/>
      <c r="B92" s="109"/>
      <c r="C92" s="109"/>
      <c r="D92" s="109"/>
      <c r="E92" s="109"/>
      <c r="F92" s="132"/>
      <c r="G92" s="2"/>
      <c r="H92" s="2"/>
    </row>
    <row r="93" spans="1:8" ht="12.75">
      <c r="A93" s="132"/>
      <c r="B93" s="132"/>
      <c r="C93" s="132"/>
      <c r="D93" s="132"/>
      <c r="E93" s="132"/>
      <c r="F93" s="132"/>
      <c r="G93" s="2"/>
      <c r="H93" s="2"/>
    </row>
  </sheetData>
  <sheetProtection password="C690" sheet="1" objects="1" scenarios="1" selectLockedCells="1"/>
  <mergeCells count="32">
    <mergeCell ref="C2:D2"/>
    <mergeCell ref="B54:E54"/>
    <mergeCell ref="B60:E60"/>
    <mergeCell ref="C1:D1"/>
    <mergeCell ref="A6:E6"/>
    <mergeCell ref="A5:E5"/>
    <mergeCell ref="A46:E46"/>
    <mergeCell ref="A45:E45"/>
    <mergeCell ref="B14:D14"/>
    <mergeCell ref="A33:F33"/>
    <mergeCell ref="C3:D3"/>
    <mergeCell ref="A74:E74"/>
    <mergeCell ref="A75:E75"/>
    <mergeCell ref="A76:E76"/>
    <mergeCell ref="B68:E68"/>
    <mergeCell ref="B70:E73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90:E90"/>
    <mergeCell ref="A91:E91"/>
    <mergeCell ref="A92:E92"/>
    <mergeCell ref="A86:E86"/>
    <mergeCell ref="A87:E87"/>
    <mergeCell ref="A88:E88"/>
    <mergeCell ref="A89:E89"/>
  </mergeCells>
  <printOptions horizontalCentered="1"/>
  <pageMargins left="0" right="0" top="0.5" bottom="0.5" header="0.5" footer="0.5"/>
  <pageSetup horizontalDpi="600" verticalDpi="600" orientation="portrait" r:id="rId3"/>
  <rowBreaks count="1" manualBreakCount="1">
    <brk id="44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19" width="12.7109375" style="0" customWidth="1"/>
  </cols>
  <sheetData>
    <row r="1" spans="1:3" ht="12.75">
      <c r="A1" s="106" t="s">
        <v>77</v>
      </c>
      <c r="B1" s="106"/>
      <c r="C1" s="6"/>
    </row>
    <row r="2" spans="1:3" ht="12.75">
      <c r="A2" s="5"/>
      <c r="B2" s="5"/>
      <c r="C2" s="5"/>
    </row>
    <row r="3" spans="1:4" ht="12.75">
      <c r="A3" s="104" t="s">
        <v>88</v>
      </c>
      <c r="B3" s="104"/>
      <c r="C3" s="104"/>
      <c r="D3" s="17"/>
    </row>
    <row r="4" spans="1:4" ht="12.75">
      <c r="A4" s="15"/>
      <c r="B4" s="15"/>
      <c r="C4" s="15"/>
      <c r="D4" s="17"/>
    </row>
    <row r="5" spans="1:4" ht="12.75">
      <c r="A5" s="15" t="s">
        <v>2</v>
      </c>
      <c r="B5" s="15"/>
      <c r="C5" s="48">
        <v>90000</v>
      </c>
      <c r="D5" s="17"/>
    </row>
    <row r="6" spans="1:4" ht="12.75">
      <c r="A6" s="15" t="s">
        <v>3</v>
      </c>
      <c r="B6" s="15"/>
      <c r="C6" s="16">
        <v>0.11</v>
      </c>
      <c r="D6" s="17"/>
    </row>
    <row r="7" spans="1:4" ht="12.75">
      <c r="A7" s="15" t="s">
        <v>4</v>
      </c>
      <c r="B7" s="15"/>
      <c r="C7" s="52">
        <v>3</v>
      </c>
      <c r="D7" s="17"/>
    </row>
    <row r="8" spans="1:4" ht="12.75">
      <c r="A8" s="15" t="s">
        <v>91</v>
      </c>
      <c r="B8" s="15"/>
      <c r="C8" s="112">
        <v>40544</v>
      </c>
      <c r="D8" s="17"/>
    </row>
    <row r="9" spans="1:4" ht="12.75">
      <c r="A9" s="15" t="s">
        <v>5</v>
      </c>
      <c r="B9" s="15"/>
      <c r="C9" s="48">
        <v>92283</v>
      </c>
      <c r="D9" s="17"/>
    </row>
    <row r="10" spans="1:4" ht="12.75">
      <c r="A10" s="15" t="s">
        <v>42</v>
      </c>
      <c r="B10" s="15"/>
      <c r="C10" s="16">
        <v>0.1</v>
      </c>
      <c r="D10" s="17"/>
    </row>
    <row r="11" spans="1:4" ht="12.75">
      <c r="A11" s="17" t="s">
        <v>84</v>
      </c>
      <c r="B11" s="15"/>
      <c r="C11" s="16"/>
      <c r="D11" s="17"/>
    </row>
    <row r="12" spans="1:4" ht="12.75">
      <c r="A12" s="17"/>
      <c r="B12" s="17"/>
      <c r="C12" s="17"/>
      <c r="D12" s="17"/>
    </row>
    <row r="13" spans="1:4" ht="12.75">
      <c r="A13" s="12" t="s">
        <v>54</v>
      </c>
      <c r="B13" s="12"/>
      <c r="C13" s="13"/>
      <c r="D13" s="17"/>
    </row>
    <row r="14" spans="1:4" ht="12.75">
      <c r="A14" s="107" t="s">
        <v>89</v>
      </c>
      <c r="B14" s="107"/>
      <c r="C14" s="50">
        <v>91224</v>
      </c>
      <c r="D14" s="17"/>
    </row>
    <row r="15" spans="1:4" ht="12.75" customHeight="1">
      <c r="A15" s="107" t="s">
        <v>90</v>
      </c>
      <c r="B15" s="107"/>
      <c r="C15" s="68">
        <v>2635</v>
      </c>
      <c r="D15" s="17"/>
    </row>
    <row r="16" spans="1:4" ht="12.75">
      <c r="A16" s="17"/>
      <c r="B16" s="17"/>
      <c r="C16" s="17"/>
      <c r="D16" s="17"/>
    </row>
  </sheetData>
  <sheetProtection password="C690" sheet="1" objects="1" scenarios="1" selectLockedCells="1" selectUnlockedCells="1"/>
  <mergeCells count="4">
    <mergeCell ref="A3:C3"/>
    <mergeCell ref="A1:B1"/>
    <mergeCell ref="A15:B15"/>
    <mergeCell ref="A14:B1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2010-12-19T22:19:58Z</cp:lastPrinted>
  <dcterms:created xsi:type="dcterms:W3CDTF">1999-05-21T15:52:49Z</dcterms:created>
  <dcterms:modified xsi:type="dcterms:W3CDTF">2010-12-19T22:24:04Z</dcterms:modified>
  <cp:category/>
  <cp:version/>
  <cp:contentType/>
  <cp:contentStatus/>
</cp:coreProperties>
</file>