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6-02A" sheetId="1" r:id="rId1"/>
    <sheet name="Given P16-02A" sheetId="2" r:id="rId2"/>
    <sheet name="P16-04A" sheetId="3" r:id="rId3"/>
    <sheet name="Given P16-04A" sheetId="4" r:id="rId4"/>
  </sheets>
  <definedNames>
    <definedName name="_xlnm.Print_Titles" localSheetId="0">'P16-02A'!$1:$4</definedName>
    <definedName name="_xlnm.Print_Titles" localSheetId="2">'P16-04A'!$1:$4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Your entries for "Equivalent Units" will be verified.</t>
        </r>
      </text>
    </comment>
    <comment ref="D19" authorId="0">
      <text>
        <r>
          <rPr>
            <sz val="8"/>
            <rFont val="Tahoma"/>
            <family val="2"/>
          </rPr>
          <t>Enter appropriate data in yellow cells. Your entries for "Total Costs" and "Cost per EUP"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8"/>
            <rFont val="Tahoma"/>
            <family val="2"/>
          </rPr>
          <t>Enter appropriate data in yellow cells. Your totals in each section will be verified.</t>
        </r>
      </text>
    </comment>
    <comment ref="D65" authorId="0">
      <text>
        <r>
          <rPr>
            <sz val="8"/>
            <rFont val="Tahoma"/>
            <family val="2"/>
          </rPr>
          <t>Enter appropriate data in yellow cells. Your entries will be verified.</t>
        </r>
      </text>
    </comment>
  </commentList>
</comments>
</file>

<file path=xl/sharedStrings.xml><?xml version="1.0" encoding="utf-8"?>
<sst xmlns="http://schemas.openxmlformats.org/spreadsheetml/2006/main" count="155" uniqueCount="92">
  <si>
    <t>Student Name:</t>
  </si>
  <si>
    <t>Class:</t>
  </si>
  <si>
    <t>Number of units transferred to finished goods</t>
  </si>
  <si>
    <t>Direct labor cost for period</t>
  </si>
  <si>
    <t>Direct materials cost for period</t>
  </si>
  <si>
    <t>Process Cost Summary</t>
  </si>
  <si>
    <t>General Journal</t>
  </si>
  <si>
    <t>Goods in Process Inventory</t>
  </si>
  <si>
    <t>Acct. No. 133</t>
  </si>
  <si>
    <t>Date</t>
  </si>
  <si>
    <t>Explanation</t>
  </si>
  <si>
    <t>Debit</t>
  </si>
  <si>
    <t>Credit</t>
  </si>
  <si>
    <t>Balance</t>
  </si>
  <si>
    <t>Oct 1</t>
  </si>
  <si>
    <t>Direct materials</t>
  </si>
  <si>
    <t>Applied overhead</t>
  </si>
  <si>
    <t>For Month Ended October 31</t>
  </si>
  <si>
    <t>Total costs accounted for</t>
  </si>
  <si>
    <t>Account</t>
  </si>
  <si>
    <t>Check figure:</t>
  </si>
  <si>
    <t>(2) Direct labor cost per equivalent unit</t>
  </si>
  <si>
    <t>Direct</t>
  </si>
  <si>
    <t>Labor</t>
  </si>
  <si>
    <t>Materials</t>
  </si>
  <si>
    <t>Equivalent units of production</t>
  </si>
  <si>
    <t>Direct labor</t>
  </si>
  <si>
    <t xml:space="preserve">  end of period</t>
  </si>
  <si>
    <t>Beginning inventory:</t>
  </si>
  <si>
    <t xml:space="preserve">  Direct materials</t>
  </si>
  <si>
    <t xml:space="preserve">  Direct labor</t>
  </si>
  <si>
    <t>(3b)</t>
  </si>
  <si>
    <t>Units completed and transferred out</t>
  </si>
  <si>
    <t>Units of ending goods in process</t>
  </si>
  <si>
    <t>Total equivalent units of production</t>
  </si>
  <si>
    <t>Part 1 (a) and (b)</t>
  </si>
  <si>
    <t>Part 2</t>
  </si>
  <si>
    <t>Cost per equivalent unit of production</t>
  </si>
  <si>
    <t>Costs of beginning goods in process</t>
  </si>
  <si>
    <t>Costs incurred this period</t>
  </si>
  <si>
    <t>Total costs</t>
  </si>
  <si>
    <t>Divided by Equivalent units of production</t>
  </si>
  <si>
    <t>Part 3</t>
  </si>
  <si>
    <t>Costs transferred out</t>
  </si>
  <si>
    <t xml:space="preserve">  Total costs transferred out</t>
  </si>
  <si>
    <t>Costs of ending goods in process</t>
  </si>
  <si>
    <t xml:space="preserve">  Total costs of ending goods in process</t>
  </si>
  <si>
    <t>Assigning product costs to units</t>
  </si>
  <si>
    <t>Beginning goods in process inventory:</t>
  </si>
  <si>
    <t xml:space="preserve">  Factory overhead</t>
  </si>
  <si>
    <t>During October:</t>
  </si>
  <si>
    <t>Units started</t>
  </si>
  <si>
    <t>Units transferred to finished goods</t>
  </si>
  <si>
    <t>End of October:</t>
  </si>
  <si>
    <t>Units in goods in process inventory</t>
  </si>
  <si>
    <t>Percent complete</t>
  </si>
  <si>
    <t>(1) Total cost transferred to finished goods</t>
  </si>
  <si>
    <t>Costs Charged to Production</t>
  </si>
  <si>
    <t>Total costs to account for</t>
  </si>
  <si>
    <t>Unit cost information</t>
  </si>
  <si>
    <t>Units to account for</t>
  </si>
  <si>
    <t>Units accounted for</t>
  </si>
  <si>
    <t>Factory</t>
  </si>
  <si>
    <t>Overhead</t>
  </si>
  <si>
    <t>Total units to account for</t>
  </si>
  <si>
    <t>Total units accounted for</t>
  </si>
  <si>
    <t>Cost per EUP</t>
  </si>
  <si>
    <t>Cost of beginning goods in process</t>
  </si>
  <si>
    <t>Cost assignment and reconciliation</t>
  </si>
  <si>
    <t>Number of units 90% complete as to labor at</t>
  </si>
  <si>
    <t>Memorandum</t>
  </si>
  <si>
    <t>To:</t>
  </si>
  <si>
    <t>From:</t>
  </si>
  <si>
    <t>Date:</t>
  </si>
  <si>
    <t>Part 4</t>
  </si>
  <si>
    <t>Subject: Percentage of Completion Error Analysis</t>
  </si>
  <si>
    <t>FAIRFAX COMPANY</t>
  </si>
  <si>
    <t>For the month of September:</t>
  </si>
  <si>
    <t>EASTON CO.</t>
  </si>
  <si>
    <t>Beginning goods in process</t>
  </si>
  <si>
    <t>Units started this period</t>
  </si>
  <si>
    <t>Completed and transferred out</t>
  </si>
  <si>
    <t>Ending goods in process</t>
  </si>
  <si>
    <t>Divided by EUP</t>
  </si>
  <si>
    <t>Equivalent units of production (EUP)</t>
  </si>
  <si>
    <t xml:space="preserve">             Transfer of goods to finished goods inventory.</t>
  </si>
  <si>
    <t>Oct. 31   Finished Goods Inventory</t>
  </si>
  <si>
    <t xml:space="preserve">                Goods in Process Inventory</t>
  </si>
  <si>
    <t>Given Data P16-04A:</t>
  </si>
  <si>
    <t>Problem 16-04A</t>
  </si>
  <si>
    <t>Given Data P16-02A:</t>
  </si>
  <si>
    <t>Problem 16-02A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</si>
</sst>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  <numFmt numFmtId="174" formatCode="_(* #,##0.000_);_(* \(#,##0.000\);_(* &quot;-&quot;??_);_(@_)"/>
    <numFmt numFmtId="175" formatCode="_(&quot;$&quot;* #,##0.00000_);_(&quot;$&quot;* \(#,##0.00000\);_(&quot;$&quot;* &quot;-&quot;??_);_(@_)"/>
    <numFmt numFmtId="176" formatCode="_(* #,##0.0000_);_(* \(#,##0.0000\);_(* &quot;-&quot;??_);_(@_)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_(&quot;$&quot;* #,##0.000_);_(&quot;$&quot;* \(#,##0.000\);_(&quot;$&quot;* &quot;-&quot;?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/>
      <bottom style="hair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thin">
        <color indexed="44"/>
      </right>
      <top style="thin"/>
      <bottom style="double"/>
    </border>
    <border>
      <left style="thin">
        <color indexed="44"/>
      </left>
      <right>
        <color indexed="63"/>
      </right>
      <top style="thin"/>
      <bottom style="double"/>
    </border>
    <border>
      <left>
        <color indexed="63"/>
      </left>
      <right style="thin">
        <color indexed="44"/>
      </right>
      <top style="thin"/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/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>
        <color indexed="63"/>
      </left>
      <right style="hair">
        <color indexed="44"/>
      </right>
      <top style="hair">
        <color indexed="44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37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" fontId="1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 quotePrefix="1">
      <alignment/>
    </xf>
    <xf numFmtId="1" fontId="5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>
      <alignment horizontal="center"/>
    </xf>
    <xf numFmtId="0" fontId="0" fillId="2" borderId="10" xfId="0" applyFont="1" applyFill="1" applyBorder="1" applyAlignment="1" applyProtection="1">
      <alignment horizontal="right"/>
      <protection/>
    </xf>
    <xf numFmtId="8" fontId="0" fillId="2" borderId="0" xfId="44" applyNumberFormat="1" applyFont="1" applyFill="1" applyBorder="1" applyAlignment="1" applyProtection="1">
      <alignment/>
      <protection/>
    </xf>
    <xf numFmtId="6" fontId="0" fillId="2" borderId="0" xfId="42" applyNumberFormat="1" applyFont="1" applyFill="1" applyBorder="1" applyAlignment="1" applyProtection="1">
      <alignment/>
      <protection/>
    </xf>
    <xf numFmtId="6" fontId="0" fillId="2" borderId="0" xfId="42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37" fontId="0" fillId="2" borderId="11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/>
    </xf>
    <xf numFmtId="38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37" fontId="1" fillId="2" borderId="10" xfId="0" applyNumberFormat="1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>
      <alignment horizontal="center"/>
    </xf>
    <xf numFmtId="5" fontId="0" fillId="2" borderId="0" xfId="0" applyNumberForma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1" fillId="2" borderId="10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/>
    </xf>
    <xf numFmtId="41" fontId="0" fillId="2" borderId="0" xfId="42" applyNumberFormat="1" applyFont="1" applyFill="1" applyBorder="1" applyAlignment="1">
      <alignment/>
    </xf>
    <xf numFmtId="42" fontId="0" fillId="2" borderId="0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41" fontId="0" fillId="2" borderId="0" xfId="0" applyNumberFormat="1" applyFont="1" applyFill="1" applyBorder="1" applyAlignment="1" applyProtection="1">
      <alignment/>
      <protection/>
    </xf>
    <xf numFmtId="41" fontId="0" fillId="2" borderId="10" xfId="0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0" applyNumberFormat="1" applyFont="1" applyFill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0" applyNumberFormat="1" applyFill="1" applyAlignment="1">
      <alignment/>
    </xf>
    <xf numFmtId="0" fontId="0" fillId="7" borderId="12" xfId="0" applyFont="1" applyFill="1" applyBorder="1" applyAlignment="1" applyProtection="1">
      <alignment horizontal="left"/>
      <protection locked="0"/>
    </xf>
    <xf numFmtId="0" fontId="0" fillId="7" borderId="13" xfId="0" applyFont="1" applyFill="1" applyBorder="1" applyAlignment="1" applyProtection="1">
      <alignment horizontal="left"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2" fontId="0" fillId="7" borderId="14" xfId="44" applyNumberFormat="1" applyFont="1" applyFill="1" applyBorder="1" applyAlignment="1" applyProtection="1">
      <alignment/>
      <protection locked="0"/>
    </xf>
    <xf numFmtId="41" fontId="0" fillId="7" borderId="15" xfId="42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Alignment="1" applyProtection="1">
      <alignment/>
      <protection locked="0"/>
    </xf>
    <xf numFmtId="42" fontId="0" fillId="7" borderId="0" xfId="42" applyNumberFormat="1" applyFont="1" applyFill="1" applyBorder="1" applyAlignment="1" applyProtection="1">
      <alignment/>
      <protection locked="0"/>
    </xf>
    <xf numFmtId="42" fontId="0" fillId="7" borderId="15" xfId="42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Alignment="1" applyProtection="1">
      <alignment/>
      <protection locked="0"/>
    </xf>
    <xf numFmtId="41" fontId="0" fillId="7" borderId="16" xfId="0" applyNumberFormat="1" applyFont="1" applyFill="1" applyBorder="1" applyAlignment="1" applyProtection="1">
      <alignment/>
      <protection locked="0"/>
    </xf>
    <xf numFmtId="41" fontId="0" fillId="7" borderId="17" xfId="0" applyNumberFormat="1" applyFont="1" applyFill="1" applyBorder="1" applyAlignment="1" applyProtection="1">
      <alignment/>
      <protection locked="0"/>
    </xf>
    <xf numFmtId="44" fontId="0" fillId="7" borderId="18" xfId="0" applyNumberFormat="1" applyFont="1" applyFill="1" applyBorder="1" applyAlignment="1" applyProtection="1">
      <alignment/>
      <protection locked="0"/>
    </xf>
    <xf numFmtId="44" fontId="0" fillId="7" borderId="0" xfId="0" applyNumberFormat="1" applyFont="1" applyFill="1" applyBorder="1" applyAlignment="1" applyProtection="1">
      <alignment/>
      <protection locked="0"/>
    </xf>
    <xf numFmtId="42" fontId="0" fillId="7" borderId="19" xfId="0" applyNumberFormat="1" applyFont="1" applyFill="1" applyBorder="1" applyAlignment="1" applyProtection="1">
      <alignment/>
      <protection locked="0"/>
    </xf>
    <xf numFmtId="42" fontId="0" fillId="7" borderId="15" xfId="0" applyNumberFormat="1" applyFont="1" applyFill="1" applyBorder="1" applyAlignment="1" applyProtection="1">
      <alignment/>
      <protection locked="0"/>
    </xf>
    <xf numFmtId="41" fontId="0" fillId="7" borderId="20" xfId="0" applyNumberFormat="1" applyFont="1" applyFill="1" applyBorder="1" applyAlignment="1" applyProtection="1">
      <alignment/>
      <protection locked="0"/>
    </xf>
    <xf numFmtId="41" fontId="0" fillId="7" borderId="21" xfId="0" applyNumberFormat="1" applyFont="1" applyFill="1" applyBorder="1" applyAlignment="1" applyProtection="1">
      <alignment/>
      <protection locked="0"/>
    </xf>
    <xf numFmtId="42" fontId="0" fillId="7" borderId="22" xfId="0" applyNumberFormat="1" applyFont="1" applyFill="1" applyBorder="1" applyAlignment="1" applyProtection="1">
      <alignment/>
      <protection locked="0"/>
    </xf>
    <xf numFmtId="42" fontId="0" fillId="7" borderId="14" xfId="0" applyNumberFormat="1" applyFont="1" applyFill="1" applyBorder="1" applyAlignment="1" applyProtection="1">
      <alignment/>
      <protection locked="0"/>
    </xf>
    <xf numFmtId="41" fontId="0" fillId="7" borderId="22" xfId="0" applyNumberFormat="1" applyFont="1" applyFill="1" applyBorder="1" applyAlignment="1" applyProtection="1">
      <alignment/>
      <protection locked="0"/>
    </xf>
    <xf numFmtId="41" fontId="0" fillId="7" borderId="23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24" xfId="42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Border="1" applyAlignment="1" applyProtection="1">
      <alignment/>
      <protection locked="0"/>
    </xf>
    <xf numFmtId="41" fontId="7" fillId="2" borderId="0" xfId="0" applyNumberFormat="1" applyFont="1" applyFill="1" applyAlignment="1">
      <alignment horizontal="center"/>
    </xf>
    <xf numFmtId="41" fontId="0" fillId="2" borderId="0" xfId="0" applyNumberFormat="1" applyFont="1" applyFill="1" applyAlignment="1">
      <alignment horizontal="center"/>
    </xf>
    <xf numFmtId="41" fontId="0" fillId="2" borderId="0" xfId="0" applyNumberFormat="1" applyFont="1" applyFill="1" applyAlignment="1">
      <alignment/>
    </xf>
    <xf numFmtId="41" fontId="0" fillId="2" borderId="10" xfId="0" applyNumberFormat="1" applyFont="1" applyFill="1" applyBorder="1" applyAlignment="1">
      <alignment/>
    </xf>
    <xf numFmtId="37" fontId="0" fillId="7" borderId="0" xfId="0" applyNumberFormat="1" applyFont="1" applyFill="1" applyAlignment="1" applyProtection="1">
      <alignment/>
      <protection locked="0"/>
    </xf>
    <xf numFmtId="41" fontId="0" fillId="7" borderId="0" xfId="0" applyNumberFormat="1" applyFont="1" applyFill="1" applyAlignment="1" applyProtection="1">
      <alignment/>
      <protection locked="0"/>
    </xf>
    <xf numFmtId="41" fontId="0" fillId="7" borderId="25" xfId="0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Alignment="1" applyProtection="1">
      <alignment/>
      <protection locked="0"/>
    </xf>
    <xf numFmtId="42" fontId="0" fillId="7" borderId="17" xfId="0" applyNumberFormat="1" applyFont="1" applyFill="1" applyBorder="1" applyAlignment="1" applyProtection="1">
      <alignment/>
      <protection locked="0"/>
    </xf>
    <xf numFmtId="42" fontId="0" fillId="7" borderId="26" xfId="0" applyNumberFormat="1" applyFont="1" applyFill="1" applyBorder="1" applyAlignment="1" applyProtection="1">
      <alignment/>
      <protection locked="0"/>
    </xf>
    <xf numFmtId="41" fontId="0" fillId="7" borderId="27" xfId="0" applyNumberFormat="1" applyFont="1" applyFill="1" applyBorder="1" applyAlignment="1" applyProtection="1">
      <alignment/>
      <protection locked="0"/>
    </xf>
    <xf numFmtId="42" fontId="0" fillId="7" borderId="16" xfId="0" applyNumberFormat="1" applyFont="1" applyFill="1" applyBorder="1" applyAlignment="1" applyProtection="1">
      <alignment/>
      <protection locked="0"/>
    </xf>
    <xf numFmtId="190" fontId="0" fillId="7" borderId="18" xfId="0" applyNumberFormat="1" applyFont="1" applyFill="1" applyBorder="1" applyAlignment="1" applyProtection="1">
      <alignment/>
      <protection locked="0"/>
    </xf>
    <xf numFmtId="41" fontId="0" fillId="7" borderId="24" xfId="0" applyNumberFormat="1" applyFont="1" applyFill="1" applyBorder="1" applyAlignment="1" applyProtection="1">
      <alignment horizontal="center"/>
      <protection locked="0"/>
    </xf>
    <xf numFmtId="41" fontId="0" fillId="7" borderId="0" xfId="0" applyNumberFormat="1" applyFill="1" applyAlignment="1" applyProtection="1">
      <alignment/>
      <protection locked="0"/>
    </xf>
    <xf numFmtId="38" fontId="0" fillId="7" borderId="17" xfId="0" applyNumberFormat="1" applyFont="1" applyFill="1" applyBorder="1" applyAlignment="1" applyProtection="1">
      <alignment/>
      <protection locked="0"/>
    </xf>
    <xf numFmtId="38" fontId="0" fillId="7" borderId="28" xfId="0" applyNumberFormat="1" applyFont="1" applyFill="1" applyBorder="1" applyAlignment="1" applyProtection="1">
      <alignment/>
      <protection locked="0"/>
    </xf>
    <xf numFmtId="38" fontId="0" fillId="7" borderId="14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 horizontal="center"/>
      <protection locked="0"/>
    </xf>
    <xf numFmtId="42" fontId="0" fillId="7" borderId="14" xfId="0" applyNumberFormat="1" applyFill="1" applyBorder="1" applyAlignment="1" applyProtection="1">
      <alignment/>
      <protection locked="0"/>
    </xf>
    <xf numFmtId="41" fontId="0" fillId="7" borderId="12" xfId="0" applyNumberFormat="1" applyFont="1" applyFill="1" applyBorder="1" applyAlignment="1" applyProtection="1">
      <alignment/>
      <protection locked="0"/>
    </xf>
    <xf numFmtId="41" fontId="0" fillId="7" borderId="29" xfId="0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0" fillId="7" borderId="12" xfId="0" applyFont="1" applyFill="1" applyBorder="1" applyAlignment="1" applyProtection="1">
      <alignment horizontal="left"/>
      <protection locked="0"/>
    </xf>
    <xf numFmtId="0" fontId="0" fillId="7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0" fontId="0" fillId="7" borderId="15" xfId="0" applyFont="1" applyFill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29" width="12.7109375" style="3" customWidth="1"/>
    <col min="30" max="16384" width="9.140625" style="3" customWidth="1"/>
  </cols>
  <sheetData>
    <row r="1" spans="2:4" ht="12.75">
      <c r="B1" s="1" t="s">
        <v>0</v>
      </c>
      <c r="C1" s="117"/>
      <c r="D1" s="117"/>
    </row>
    <row r="2" spans="2:4" ht="12.75">
      <c r="B2" s="1" t="s">
        <v>1</v>
      </c>
      <c r="C2" s="117"/>
      <c r="D2" s="117"/>
    </row>
    <row r="3" spans="2:4" ht="12.75">
      <c r="B3" s="2"/>
      <c r="C3" s="116" t="s">
        <v>91</v>
      </c>
      <c r="D3" s="116"/>
    </row>
    <row r="4" ht="12.75"/>
    <row r="5" spans="1:6" ht="12.75">
      <c r="A5" s="36" t="s">
        <v>35</v>
      </c>
      <c r="B5" s="36"/>
      <c r="C5" s="36"/>
      <c r="D5" s="18"/>
      <c r="E5" s="18"/>
      <c r="F5" s="18"/>
    </row>
    <row r="6" spans="1:6" ht="12.75">
      <c r="A6" s="120" t="s">
        <v>76</v>
      </c>
      <c r="B6" s="120"/>
      <c r="C6" s="120"/>
      <c r="D6" s="120"/>
      <c r="E6" s="120"/>
      <c r="F6" s="18"/>
    </row>
    <row r="7" spans="1:6" ht="12.75">
      <c r="A7" s="14"/>
      <c r="B7" s="14"/>
      <c r="C7" s="14"/>
      <c r="D7" s="14"/>
      <c r="E7" s="14"/>
      <c r="F7" s="18"/>
    </row>
    <row r="8" spans="1:6" ht="12.75">
      <c r="A8" s="36"/>
      <c r="B8" s="36"/>
      <c r="C8" s="36"/>
      <c r="D8" s="48" t="s">
        <v>22</v>
      </c>
      <c r="E8" s="48" t="s">
        <v>22</v>
      </c>
      <c r="F8" s="18"/>
    </row>
    <row r="9" spans="1:6" ht="12.75">
      <c r="A9" s="59" t="s">
        <v>84</v>
      </c>
      <c r="B9" s="59"/>
      <c r="C9" s="59"/>
      <c r="D9" s="60" t="s">
        <v>24</v>
      </c>
      <c r="E9" s="60" t="s">
        <v>23</v>
      </c>
      <c r="F9" s="18"/>
    </row>
    <row r="10" spans="1:6" ht="12.75">
      <c r="A10" s="16" t="s">
        <v>32</v>
      </c>
      <c r="B10" s="16"/>
      <c r="C10" s="16"/>
      <c r="D10" s="91"/>
      <c r="E10" s="92"/>
      <c r="F10" s="25"/>
    </row>
    <row r="11" spans="1:6" ht="12.75">
      <c r="A11" s="16" t="s">
        <v>33</v>
      </c>
      <c r="B11" s="16"/>
      <c r="C11" s="16"/>
      <c r="D11" s="52"/>
      <c r="E11" s="62"/>
      <c r="F11" s="25"/>
    </row>
    <row r="12" spans="1:6" ht="12.75">
      <c r="A12" s="16" t="s">
        <v>29</v>
      </c>
      <c r="B12" s="16"/>
      <c r="C12" s="16"/>
      <c r="D12" s="90"/>
      <c r="E12" s="62"/>
      <c r="F12" s="25"/>
    </row>
    <row r="13" spans="1:6" ht="12.75">
      <c r="A13" s="16" t="s">
        <v>30</v>
      </c>
      <c r="B13" s="16"/>
      <c r="C13" s="16"/>
      <c r="D13" s="63"/>
      <c r="E13" s="89"/>
      <c r="F13" s="25"/>
    </row>
    <row r="14" spans="1:6" ht="13.5" thickBot="1">
      <c r="A14" s="14" t="s">
        <v>34</v>
      </c>
      <c r="B14" s="14"/>
      <c r="C14" s="14"/>
      <c r="D14" s="87"/>
      <c r="E14" s="88"/>
      <c r="F14" s="18"/>
    </row>
    <row r="15" spans="1:6" ht="13.5" thickTop="1">
      <c r="A15" s="14"/>
      <c r="B15" s="14"/>
      <c r="C15" s="14"/>
      <c r="D15" s="25">
        <f>IF(D14="","",IF(D14=942000," Correct!"," Try again!"))</f>
      </c>
      <c r="E15" s="25">
        <f>IF(E14="","",IF(E14=921300," Correct!"," Try again!"))</f>
      </c>
      <c r="F15" s="18"/>
    </row>
    <row r="16" spans="1:6" ht="12.75">
      <c r="A16" s="35" t="s">
        <v>36</v>
      </c>
      <c r="B16" s="35"/>
      <c r="C16" s="35"/>
      <c r="D16" s="30"/>
      <c r="E16" s="32"/>
      <c r="F16" s="58"/>
    </row>
    <row r="17" spans="1:6" ht="12.75">
      <c r="A17" s="36"/>
      <c r="B17" s="36"/>
      <c r="C17" s="36"/>
      <c r="D17" s="48" t="s">
        <v>22</v>
      </c>
      <c r="E17" s="61" t="s">
        <v>22</v>
      </c>
      <c r="F17" s="58"/>
    </row>
    <row r="18" spans="1:6" ht="12.75">
      <c r="A18" s="59" t="s">
        <v>37</v>
      </c>
      <c r="B18" s="59"/>
      <c r="C18" s="59"/>
      <c r="D18" s="60" t="s">
        <v>24</v>
      </c>
      <c r="E18" s="60" t="s">
        <v>23</v>
      </c>
      <c r="F18" s="58"/>
    </row>
    <row r="19" spans="1:6" ht="12.75">
      <c r="A19" s="16" t="s">
        <v>38</v>
      </c>
      <c r="B19" s="16"/>
      <c r="C19" s="16"/>
      <c r="D19" s="81"/>
      <c r="E19" s="82"/>
      <c r="F19" s="33"/>
    </row>
    <row r="20" spans="1:6" ht="12.75">
      <c r="A20" s="16" t="s">
        <v>39</v>
      </c>
      <c r="B20" s="16"/>
      <c r="C20" s="16"/>
      <c r="D20" s="83"/>
      <c r="E20" s="84"/>
      <c r="F20" s="33"/>
    </row>
    <row r="21" spans="1:6" ht="13.5" thickBot="1">
      <c r="A21" s="16" t="s">
        <v>40</v>
      </c>
      <c r="B21" s="16"/>
      <c r="C21" s="16"/>
      <c r="D21" s="85"/>
      <c r="E21" s="86"/>
      <c r="F21" s="18"/>
    </row>
    <row r="22" spans="1:6" ht="13.5" thickTop="1">
      <c r="A22" s="16"/>
      <c r="B22" s="16"/>
      <c r="C22" s="16"/>
      <c r="D22" s="25">
        <f>IF(D21="","",IF(D21=1884000," Correct!"," Try again!"))</f>
      </c>
      <c r="E22" s="33">
        <f>IF(E21="","",IF(E21=1381950," Correct!"," Try again!"))</f>
      </c>
      <c r="F22" s="33"/>
    </row>
    <row r="23" spans="1:6" ht="12.75">
      <c r="A23" s="16"/>
      <c r="B23" s="16"/>
      <c r="C23" s="16"/>
      <c r="D23" s="19"/>
      <c r="E23" s="31"/>
      <c r="F23" s="33"/>
    </row>
    <row r="24" spans="1:6" ht="12.75">
      <c r="A24" s="16" t="s">
        <v>41</v>
      </c>
      <c r="B24" s="16"/>
      <c r="C24" s="16"/>
      <c r="D24" s="77"/>
      <c r="E24" s="78"/>
      <c r="F24" s="33"/>
    </row>
    <row r="25" spans="1:6" ht="12.75">
      <c r="A25" s="16" t="s">
        <v>37</v>
      </c>
      <c r="B25" s="16"/>
      <c r="C25" s="16"/>
      <c r="D25" s="79"/>
      <c r="E25" s="80"/>
      <c r="F25" s="33"/>
    </row>
    <row r="26" spans="1:6" ht="12.75">
      <c r="A26" s="16"/>
      <c r="B26" s="16"/>
      <c r="C26" s="16"/>
      <c r="D26" s="25">
        <f>IF(D25="","",IF(D25=2," Correct!"," Try again!"))</f>
      </c>
      <c r="E26" s="33">
        <f>IF(E25="","",IF(E25=1.5," Correct!"," Try again!"))</f>
      </c>
      <c r="F26" s="33"/>
    </row>
    <row r="27" spans="1:6" ht="12.75">
      <c r="A27" s="24" t="s">
        <v>42</v>
      </c>
      <c r="B27" s="24"/>
      <c r="C27" s="24"/>
      <c r="D27" s="19"/>
      <c r="E27" s="31"/>
      <c r="F27" s="33"/>
    </row>
    <row r="28" spans="1:6" ht="12.75">
      <c r="A28" s="36"/>
      <c r="B28" s="36"/>
      <c r="C28" s="36"/>
      <c r="D28" s="48" t="s">
        <v>22</v>
      </c>
      <c r="E28" s="61" t="s">
        <v>22</v>
      </c>
      <c r="F28" s="33"/>
    </row>
    <row r="29" spans="1:6" ht="12.75">
      <c r="A29" s="59" t="s">
        <v>47</v>
      </c>
      <c r="B29" s="59"/>
      <c r="C29" s="59"/>
      <c r="D29" s="60" t="s">
        <v>24</v>
      </c>
      <c r="E29" s="60" t="s">
        <v>23</v>
      </c>
      <c r="F29" s="33"/>
    </row>
    <row r="30" spans="1:6" ht="12.75">
      <c r="A30" s="16" t="s">
        <v>43</v>
      </c>
      <c r="B30" s="16"/>
      <c r="C30" s="16"/>
      <c r="D30" s="17"/>
      <c r="E30" s="34"/>
      <c r="F30" s="58"/>
    </row>
    <row r="31" spans="1:6" ht="12.75">
      <c r="A31" s="16" t="s">
        <v>29</v>
      </c>
      <c r="B31" s="16"/>
      <c r="C31" s="16"/>
      <c r="D31" s="75"/>
      <c r="E31" s="64"/>
      <c r="F31" s="33">
        <f>IF(E31="","",IF(E31=1425000,"«- Correct!","«- Try again!"))</f>
      </c>
    </row>
    <row r="32" spans="1:6" ht="12.75">
      <c r="A32" s="16" t="s">
        <v>30</v>
      </c>
      <c r="B32" s="16"/>
      <c r="C32" s="16"/>
      <c r="D32" s="76"/>
      <c r="E32" s="62"/>
      <c r="F32" s="33">
        <f>IF(E32="","",IF(E32=950000,"«- Correct!","«- Try again!"))</f>
      </c>
    </row>
    <row r="33" spans="1:6" ht="12.75">
      <c r="A33" s="16" t="s">
        <v>44</v>
      </c>
      <c r="B33" s="16"/>
      <c r="C33" s="16"/>
      <c r="D33" s="65"/>
      <c r="E33" s="74"/>
      <c r="F33" s="33">
        <f>IF(E33="","",IF(E33=2572500,"«- Correct!","«- Try again!"))</f>
      </c>
    </row>
    <row r="34" spans="1:6" ht="12.75">
      <c r="A34" s="16" t="s">
        <v>45</v>
      </c>
      <c r="B34" s="16"/>
      <c r="C34" s="16"/>
      <c r="D34" s="65"/>
      <c r="E34" s="66"/>
      <c r="F34" s="33">
        <f>IF(E34="","",IF(E34=2720000,"«- Correct!","«- Try again!"))</f>
      </c>
    </row>
    <row r="35" spans="1:6" ht="12.75">
      <c r="A35" s="16" t="s">
        <v>29</v>
      </c>
      <c r="B35" s="16"/>
      <c r="C35" s="16"/>
      <c r="D35" s="72"/>
      <c r="E35" s="64"/>
      <c r="F35" s="33">
        <f>IF(E35="","",IF(E35=225000,"«- Correct!","«- Try again!"))</f>
      </c>
    </row>
    <row r="36" spans="1:6" ht="12.75">
      <c r="A36" s="16" t="s">
        <v>30</v>
      </c>
      <c r="B36" s="16"/>
      <c r="C36" s="16"/>
      <c r="D36" s="73"/>
      <c r="E36" s="62"/>
      <c r="F36" s="33">
        <f>IF(E36="","",IF(E36=150000,"«- Correct!","«- Try again!"))</f>
      </c>
    </row>
    <row r="37" spans="1:6" ht="12.75">
      <c r="A37" s="16" t="s">
        <v>46</v>
      </c>
      <c r="B37" s="16"/>
      <c r="C37" s="16"/>
      <c r="D37" s="67"/>
      <c r="E37" s="70"/>
      <c r="F37" s="33">
        <f>IF(E37="","",IF(E37=693450,"«- Correct!","«- Try again!"))</f>
      </c>
    </row>
    <row r="38" spans="1:6" ht="13.5" thickBot="1">
      <c r="A38" s="16" t="s">
        <v>18</v>
      </c>
      <c r="B38" s="16"/>
      <c r="C38" s="16"/>
      <c r="D38" s="67"/>
      <c r="E38" s="71"/>
      <c r="F38" s="33">
        <f>IF(E38="","",IF(E38=3265950,"«- Correct!","«- Try again!"))</f>
      </c>
    </row>
    <row r="39" spans="1:6" ht="13.5" thickTop="1">
      <c r="A39" s="20"/>
      <c r="B39" s="20"/>
      <c r="C39" s="20"/>
      <c r="D39" s="20"/>
      <c r="E39" s="20"/>
      <c r="F39" s="18"/>
    </row>
    <row r="40" spans="1:5" ht="12.75">
      <c r="A40"/>
      <c r="B40"/>
      <c r="C40"/>
      <c r="D40"/>
      <c r="E40"/>
    </row>
    <row r="41" spans="1:6" ht="12.75">
      <c r="A41" s="45" t="s">
        <v>74</v>
      </c>
      <c r="B41" s="45"/>
      <c r="C41" s="45"/>
      <c r="D41" s="46"/>
      <c r="E41" s="46"/>
      <c r="F41" s="20"/>
    </row>
    <row r="42" spans="1:6" ht="12.75">
      <c r="A42" s="121" t="s">
        <v>70</v>
      </c>
      <c r="B42" s="121"/>
      <c r="C42" s="121"/>
      <c r="D42" s="121"/>
      <c r="E42" s="121"/>
      <c r="F42" s="20"/>
    </row>
    <row r="43" spans="1:6" ht="12.75">
      <c r="A43" s="45"/>
      <c r="B43" s="45"/>
      <c r="C43" s="45"/>
      <c r="D43" s="46"/>
      <c r="E43" s="46"/>
      <c r="F43" s="20"/>
    </row>
    <row r="44" spans="1:6" ht="12.75">
      <c r="A44" s="45" t="s">
        <v>71</v>
      </c>
      <c r="B44" s="45"/>
      <c r="C44" s="45"/>
      <c r="D44" s="46"/>
      <c r="E44" s="46"/>
      <c r="F44" s="20"/>
    </row>
    <row r="45" spans="1:6" ht="12.75">
      <c r="A45" s="45" t="s">
        <v>72</v>
      </c>
      <c r="B45" s="45"/>
      <c r="C45" s="45"/>
      <c r="D45" s="46"/>
      <c r="E45" s="46"/>
      <c r="F45" s="20"/>
    </row>
    <row r="46" spans="1:6" ht="12.75">
      <c r="A46" s="45" t="s">
        <v>73</v>
      </c>
      <c r="B46" s="45"/>
      <c r="C46" s="45"/>
      <c r="D46" s="46"/>
      <c r="E46" s="46"/>
      <c r="F46" s="20"/>
    </row>
    <row r="47" spans="1:6" ht="12.75">
      <c r="A47" s="47" t="s">
        <v>75</v>
      </c>
      <c r="B47" s="47"/>
      <c r="C47" s="47"/>
      <c r="D47" s="46"/>
      <c r="E47" s="46"/>
      <c r="F47" s="20"/>
    </row>
    <row r="48" spans="1:6" ht="12.75">
      <c r="A48" s="46"/>
      <c r="B48" s="46"/>
      <c r="C48" s="46"/>
      <c r="D48" s="46"/>
      <c r="E48" s="46"/>
      <c r="F48" s="20"/>
    </row>
    <row r="49" spans="1:6" ht="12.75">
      <c r="A49" s="122"/>
      <c r="B49" s="122"/>
      <c r="C49" s="122"/>
      <c r="D49" s="122"/>
      <c r="E49" s="122"/>
      <c r="F49" s="20"/>
    </row>
    <row r="50" spans="1:6" ht="12.75">
      <c r="A50" s="118"/>
      <c r="B50" s="118"/>
      <c r="C50" s="118"/>
      <c r="D50" s="118"/>
      <c r="E50" s="118"/>
      <c r="F50" s="20"/>
    </row>
    <row r="51" spans="1:6" ht="12.75">
      <c r="A51" s="118"/>
      <c r="B51" s="118"/>
      <c r="C51" s="118"/>
      <c r="D51" s="118"/>
      <c r="E51" s="118"/>
      <c r="F51" s="20"/>
    </row>
    <row r="52" spans="1:6" ht="12.75">
      <c r="A52" s="118"/>
      <c r="B52" s="118"/>
      <c r="C52" s="118"/>
      <c r="D52" s="118"/>
      <c r="E52" s="118"/>
      <c r="F52" s="20"/>
    </row>
    <row r="53" spans="1:6" ht="12.75">
      <c r="A53" s="118"/>
      <c r="B53" s="118"/>
      <c r="C53" s="118"/>
      <c r="D53" s="118"/>
      <c r="E53" s="118"/>
      <c r="F53" s="20"/>
    </row>
    <row r="54" spans="1:6" ht="12.75">
      <c r="A54" s="118"/>
      <c r="B54" s="118"/>
      <c r="C54" s="118"/>
      <c r="D54" s="118"/>
      <c r="E54" s="118"/>
      <c r="F54" s="20"/>
    </row>
    <row r="55" spans="1:6" ht="12.75">
      <c r="A55" s="118"/>
      <c r="B55" s="118"/>
      <c r="C55" s="118"/>
      <c r="D55" s="118"/>
      <c r="E55" s="118"/>
      <c r="F55" s="20"/>
    </row>
    <row r="56" spans="1:6" ht="12.75">
      <c r="A56" s="118"/>
      <c r="B56" s="118"/>
      <c r="C56" s="118"/>
      <c r="D56" s="118"/>
      <c r="E56" s="118"/>
      <c r="F56" s="20"/>
    </row>
    <row r="57" spans="1:6" ht="12.75">
      <c r="A57" s="118"/>
      <c r="B57" s="118"/>
      <c r="C57" s="118"/>
      <c r="D57" s="118"/>
      <c r="E57" s="118"/>
      <c r="F57" s="20"/>
    </row>
    <row r="58" spans="1:6" ht="12.75">
      <c r="A58" s="68"/>
      <c r="B58" s="68"/>
      <c r="C58" s="68"/>
      <c r="D58" s="68"/>
      <c r="E58" s="69"/>
      <c r="F58" s="20"/>
    </row>
    <row r="59" spans="1:6" ht="12.75">
      <c r="A59" s="118"/>
      <c r="B59" s="118"/>
      <c r="C59" s="118"/>
      <c r="D59" s="118"/>
      <c r="E59" s="118"/>
      <c r="F59" s="20"/>
    </row>
    <row r="60" spans="1:6" ht="12.75">
      <c r="A60" s="118"/>
      <c r="B60" s="118"/>
      <c r="C60" s="118"/>
      <c r="D60" s="118"/>
      <c r="E60" s="118"/>
      <c r="F60" s="20"/>
    </row>
    <row r="61" spans="1:6" ht="12.75">
      <c r="A61" s="118"/>
      <c r="B61" s="118"/>
      <c r="C61" s="118"/>
      <c r="D61" s="118"/>
      <c r="E61" s="118"/>
      <c r="F61" s="20"/>
    </row>
    <row r="62" spans="1:6" ht="12.75">
      <c r="A62" s="118"/>
      <c r="B62" s="118"/>
      <c r="C62" s="118"/>
      <c r="D62" s="118"/>
      <c r="E62" s="118"/>
      <c r="F62" s="20"/>
    </row>
    <row r="63" spans="1:6" ht="12.75">
      <c r="A63" s="118"/>
      <c r="B63" s="118"/>
      <c r="C63" s="118"/>
      <c r="D63" s="118"/>
      <c r="E63" s="118"/>
      <c r="F63" s="20"/>
    </row>
    <row r="64" spans="1:6" ht="12.75">
      <c r="A64" s="119"/>
      <c r="B64" s="119"/>
      <c r="C64" s="119"/>
      <c r="D64" s="119"/>
      <c r="E64" s="119"/>
      <c r="F64" s="20"/>
    </row>
    <row r="65" spans="1:6" ht="12.75">
      <c r="A65" s="18"/>
      <c r="B65" s="18"/>
      <c r="C65" s="18"/>
      <c r="D65" s="18"/>
      <c r="E65" s="18"/>
      <c r="F65" s="18"/>
    </row>
  </sheetData>
  <sheetProtection password="C690" sheet="1" objects="1" scenarios="1" selectLockedCells="1"/>
  <mergeCells count="20">
    <mergeCell ref="A63:E63"/>
    <mergeCell ref="A64:E64"/>
    <mergeCell ref="A6:E6"/>
    <mergeCell ref="A42:E42"/>
    <mergeCell ref="A57:E57"/>
    <mergeCell ref="A59:E59"/>
    <mergeCell ref="A49:E49"/>
    <mergeCell ref="A50:E50"/>
    <mergeCell ref="A51:E51"/>
    <mergeCell ref="A52:E52"/>
    <mergeCell ref="C3:D3"/>
    <mergeCell ref="C2:D2"/>
    <mergeCell ref="C1:D1"/>
    <mergeCell ref="A62:E62"/>
    <mergeCell ref="A60:E60"/>
    <mergeCell ref="A61:E61"/>
    <mergeCell ref="A53:E53"/>
    <mergeCell ref="A54:E54"/>
    <mergeCell ref="A55:E55"/>
    <mergeCell ref="A56:E56"/>
  </mergeCells>
  <printOptions horizontalCentered="1"/>
  <pageMargins left="0" right="0" top="0.75" bottom="0.75" header="0.5" footer="0.5"/>
  <pageSetup horizontalDpi="600" verticalDpi="600" orientation="portrait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30" width="12.7109375" style="0" customWidth="1"/>
  </cols>
  <sheetData>
    <row r="1" spans="1:4" ht="12.75">
      <c r="A1" s="123" t="s">
        <v>90</v>
      </c>
      <c r="B1" s="123"/>
      <c r="C1" s="5"/>
      <c r="D1" s="5"/>
    </row>
    <row r="2" spans="1:4" ht="12.75">
      <c r="A2" s="4"/>
      <c r="B2" s="4"/>
      <c r="C2" s="4"/>
      <c r="D2" s="4"/>
    </row>
    <row r="3" spans="1:5" ht="12.75">
      <c r="A3" s="120" t="s">
        <v>76</v>
      </c>
      <c r="B3" s="120"/>
      <c r="C3" s="120"/>
      <c r="D3" s="120"/>
      <c r="E3" s="20"/>
    </row>
    <row r="4" spans="1:5" ht="12.75">
      <c r="A4" s="8"/>
      <c r="B4" s="8"/>
      <c r="C4" s="8"/>
      <c r="D4" s="9"/>
      <c r="E4" s="20"/>
    </row>
    <row r="5" spans="1:5" ht="12.75">
      <c r="A5" s="57" t="s">
        <v>77</v>
      </c>
      <c r="B5" s="10"/>
      <c r="C5" s="10"/>
      <c r="D5" s="9"/>
      <c r="E5" s="20"/>
    </row>
    <row r="6" spans="1:5" ht="12.75">
      <c r="A6" s="9" t="s">
        <v>2</v>
      </c>
      <c r="B6" s="9"/>
      <c r="C6" s="9"/>
      <c r="D6" s="11">
        <v>735000</v>
      </c>
      <c r="E6" s="20"/>
    </row>
    <row r="7" spans="1:5" ht="12.75">
      <c r="A7" s="9" t="s">
        <v>69</v>
      </c>
      <c r="B7" s="9"/>
      <c r="C7" s="9"/>
      <c r="D7" s="12"/>
      <c r="E7" s="20"/>
    </row>
    <row r="8" spans="1:5" ht="12.75">
      <c r="A8" s="9" t="s">
        <v>27</v>
      </c>
      <c r="B8" s="9"/>
      <c r="C8" s="9"/>
      <c r="D8" s="11">
        <v>207000</v>
      </c>
      <c r="E8" s="20"/>
    </row>
    <row r="9" spans="1:5" ht="12.75">
      <c r="A9" s="9" t="s">
        <v>28</v>
      </c>
      <c r="B9" s="9"/>
      <c r="C9" s="9"/>
      <c r="D9" s="11"/>
      <c r="E9" s="20"/>
    </row>
    <row r="10" spans="1:5" ht="12.75">
      <c r="A10" s="9" t="s">
        <v>29</v>
      </c>
      <c r="B10" s="9"/>
      <c r="C10" s="9"/>
      <c r="D10" s="29">
        <v>244920</v>
      </c>
      <c r="E10" s="20"/>
    </row>
    <row r="11" spans="1:5" ht="12.75">
      <c r="A11" s="9" t="s">
        <v>30</v>
      </c>
      <c r="B11" s="9"/>
      <c r="C11" s="9"/>
      <c r="D11" s="29">
        <v>69098</v>
      </c>
      <c r="E11" s="20"/>
    </row>
    <row r="12" spans="1:5" ht="12.75">
      <c r="A12" s="7" t="s">
        <v>3</v>
      </c>
      <c r="B12" s="7"/>
      <c r="C12" s="7"/>
      <c r="D12" s="28">
        <v>1312852</v>
      </c>
      <c r="E12" s="20"/>
    </row>
    <row r="13" spans="1:5" ht="12.75">
      <c r="A13" s="7" t="s">
        <v>4</v>
      </c>
      <c r="B13" s="7"/>
      <c r="C13" s="7"/>
      <c r="D13" s="28">
        <v>1639080</v>
      </c>
      <c r="E13" s="20"/>
    </row>
    <row r="14" spans="1:5" ht="12.75">
      <c r="A14" s="7"/>
      <c r="B14" s="7"/>
      <c r="C14" s="7"/>
      <c r="D14" s="7"/>
      <c r="E14" s="20"/>
    </row>
    <row r="15" spans="1:5" ht="12.75">
      <c r="A15" s="56" t="s">
        <v>20</v>
      </c>
      <c r="B15" s="6"/>
      <c r="C15" s="6"/>
      <c r="D15" s="7"/>
      <c r="E15" s="20"/>
    </row>
    <row r="16" spans="1:5" ht="12.75">
      <c r="A16" s="7" t="s">
        <v>21</v>
      </c>
      <c r="B16" s="7"/>
      <c r="C16" s="7"/>
      <c r="D16" s="27">
        <v>1.5</v>
      </c>
      <c r="E16" s="20"/>
    </row>
    <row r="17" spans="1:5" ht="12.75">
      <c r="A17" s="13" t="s">
        <v>31</v>
      </c>
      <c r="B17" s="13"/>
      <c r="C17" s="13"/>
      <c r="D17" s="28">
        <v>693450</v>
      </c>
      <c r="E17" s="20"/>
    </row>
    <row r="18" spans="1:5" ht="12.75">
      <c r="A18" s="20"/>
      <c r="B18" s="20"/>
      <c r="C18" s="20"/>
      <c r="D18" s="20"/>
      <c r="E18" s="20"/>
    </row>
  </sheetData>
  <sheetProtection password="C690" sheet="1" objects="1" scenarios="1" selectLockedCells="1" selectUnlockedCells="1"/>
  <mergeCells count="2">
    <mergeCell ref="A1:B1"/>
    <mergeCell ref="A3:D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6" width="12.7109375" style="3" customWidth="1"/>
    <col min="7" max="7" width="2.7109375" style="3" customWidth="1"/>
    <col min="8" max="31" width="12.7109375" style="3" customWidth="1"/>
    <col min="32" max="16384" width="9.140625" style="3" customWidth="1"/>
  </cols>
  <sheetData>
    <row r="1" spans="3:8" ht="12.75">
      <c r="C1" s="1" t="s">
        <v>0</v>
      </c>
      <c r="D1" s="117"/>
      <c r="E1" s="117"/>
      <c r="H1" s="4"/>
    </row>
    <row r="2" spans="3:8" ht="12.75">
      <c r="C2" s="1" t="s">
        <v>1</v>
      </c>
      <c r="D2" s="117"/>
      <c r="E2" s="117"/>
      <c r="H2" s="4"/>
    </row>
    <row r="3" spans="4:8" ht="12.75">
      <c r="D3" s="116" t="s">
        <v>89</v>
      </c>
      <c r="E3" s="116"/>
      <c r="H3" s="4"/>
    </row>
    <row r="4" ht="12.75">
      <c r="H4" s="4"/>
    </row>
    <row r="5" spans="1:8" ht="12.75">
      <c r="A5" s="125" t="s">
        <v>78</v>
      </c>
      <c r="B5" s="125"/>
      <c r="C5" s="125"/>
      <c r="D5" s="125"/>
      <c r="E5" s="125"/>
      <c r="F5" s="125"/>
      <c r="G5" s="18"/>
      <c r="H5" s="4"/>
    </row>
    <row r="6" spans="1:8" ht="12.75">
      <c r="A6" s="125" t="s">
        <v>5</v>
      </c>
      <c r="B6" s="125"/>
      <c r="C6" s="125"/>
      <c r="D6" s="125"/>
      <c r="E6" s="125"/>
      <c r="F6" s="125"/>
      <c r="G6" s="18"/>
      <c r="H6" s="4"/>
    </row>
    <row r="7" spans="1:8" ht="12.75">
      <c r="A7" s="125" t="s">
        <v>17</v>
      </c>
      <c r="B7" s="125"/>
      <c r="C7" s="125"/>
      <c r="D7" s="125"/>
      <c r="E7" s="125"/>
      <c r="F7" s="125"/>
      <c r="G7" s="18"/>
      <c r="H7" s="4"/>
    </row>
    <row r="8" spans="1:8" ht="12.75">
      <c r="A8" s="14"/>
      <c r="B8" s="14"/>
      <c r="C8" s="14"/>
      <c r="D8" s="14"/>
      <c r="E8" s="14"/>
      <c r="F8" s="14"/>
      <c r="G8" s="18"/>
      <c r="H8" s="4"/>
    </row>
    <row r="9" spans="1:8" ht="12.75">
      <c r="A9" s="24" t="s">
        <v>57</v>
      </c>
      <c r="B9" s="24"/>
      <c r="C9" s="24"/>
      <c r="D9" s="14"/>
      <c r="E9" s="14"/>
      <c r="F9" s="14"/>
      <c r="G9" s="18"/>
      <c r="H9" s="4"/>
    </row>
    <row r="10" spans="1:8" ht="12.75">
      <c r="A10" s="39" t="s">
        <v>38</v>
      </c>
      <c r="B10" s="39"/>
      <c r="C10" s="39"/>
      <c r="D10" s="14"/>
      <c r="E10" s="14"/>
      <c r="F10" s="14"/>
      <c r="G10" s="20"/>
      <c r="H10" s="4"/>
    </row>
    <row r="11" spans="1:8" ht="12.75">
      <c r="A11" s="16" t="s">
        <v>29</v>
      </c>
      <c r="B11" s="16"/>
      <c r="C11" s="16"/>
      <c r="D11" s="14"/>
      <c r="E11" s="100"/>
      <c r="F11" s="93"/>
      <c r="G11" s="18"/>
      <c r="H11" s="4"/>
    </row>
    <row r="12" spans="1:8" ht="12.75">
      <c r="A12" s="16" t="s">
        <v>30</v>
      </c>
      <c r="B12" s="16"/>
      <c r="C12" s="16"/>
      <c r="D12" s="14"/>
      <c r="E12" s="113"/>
      <c r="F12" s="93"/>
      <c r="G12" s="18"/>
      <c r="H12" s="4"/>
    </row>
    <row r="13" spans="1:8" ht="12.75">
      <c r="A13" s="16" t="s">
        <v>49</v>
      </c>
      <c r="B13" s="16"/>
      <c r="C13" s="16"/>
      <c r="D13" s="14"/>
      <c r="E13" s="114"/>
      <c r="F13" s="115"/>
      <c r="G13" s="18"/>
      <c r="H13" s="4"/>
    </row>
    <row r="14" spans="1:8" ht="12.75">
      <c r="A14" s="39" t="s">
        <v>39</v>
      </c>
      <c r="B14" s="39"/>
      <c r="C14" s="39"/>
      <c r="D14" s="14"/>
      <c r="E14" s="62"/>
      <c r="F14" s="94"/>
      <c r="G14" s="18"/>
      <c r="H14" s="4"/>
    </row>
    <row r="15" spans="1:8" ht="12.75">
      <c r="A15" s="16" t="s">
        <v>29</v>
      </c>
      <c r="B15" s="16"/>
      <c r="C15" s="16"/>
      <c r="D15" s="14"/>
      <c r="E15" s="98"/>
      <c r="F15" s="93"/>
      <c r="G15" s="18"/>
      <c r="H15" s="4"/>
    </row>
    <row r="16" spans="1:8" ht="12.75">
      <c r="A16" s="16" t="s">
        <v>30</v>
      </c>
      <c r="B16" s="16"/>
      <c r="C16" s="16"/>
      <c r="D16" s="14"/>
      <c r="E16" s="113"/>
      <c r="F16" s="93"/>
      <c r="G16" s="18"/>
      <c r="H16" s="4"/>
    </row>
    <row r="17" spans="1:8" ht="12.75">
      <c r="A17" s="16" t="s">
        <v>49</v>
      </c>
      <c r="B17" s="16"/>
      <c r="C17" s="16"/>
      <c r="D17" s="14"/>
      <c r="E17" s="114"/>
      <c r="F17" s="111"/>
      <c r="G17" s="18"/>
      <c r="H17" s="4"/>
    </row>
    <row r="18" spans="1:8" ht="13.5" thickBot="1">
      <c r="A18" s="16" t="s">
        <v>58</v>
      </c>
      <c r="B18" s="16"/>
      <c r="C18" s="16"/>
      <c r="D18" s="14"/>
      <c r="E18" s="95"/>
      <c r="F18" s="112"/>
      <c r="G18" s="25"/>
      <c r="H18" s="4"/>
    </row>
    <row r="19" spans="1:8" ht="13.5" thickTop="1">
      <c r="A19" s="16"/>
      <c r="B19" s="16"/>
      <c r="C19" s="16"/>
      <c r="D19" s="14"/>
      <c r="E19" s="14"/>
      <c r="F19" s="25">
        <f>IF(F18="","",IF(F18=1114008,"Correct!","Try again!"))</f>
      </c>
      <c r="G19" s="25"/>
      <c r="H19" s="4"/>
    </row>
    <row r="20" spans="1:8" ht="12.75">
      <c r="A20" s="24" t="s">
        <v>59</v>
      </c>
      <c r="B20" s="24"/>
      <c r="C20" s="24"/>
      <c r="D20" s="14"/>
      <c r="E20" s="14"/>
      <c r="F20" s="44"/>
      <c r="G20" s="25"/>
      <c r="H20" s="4"/>
    </row>
    <row r="21" spans="1:8" ht="12.75">
      <c r="A21" s="16" t="s">
        <v>60</v>
      </c>
      <c r="B21" s="16"/>
      <c r="C21" s="16"/>
      <c r="D21" s="14"/>
      <c r="E21" s="14"/>
      <c r="F21" s="44"/>
      <c r="G21" s="25"/>
      <c r="H21" s="4"/>
    </row>
    <row r="22" spans="1:8" ht="12.75">
      <c r="A22" s="16" t="s">
        <v>79</v>
      </c>
      <c r="B22" s="16"/>
      <c r="C22" s="16"/>
      <c r="D22" s="14"/>
      <c r="E22" s="108"/>
      <c r="F22" s="44"/>
      <c r="G22" s="25"/>
      <c r="H22" s="4"/>
    </row>
    <row r="23" spans="1:8" ht="12.75">
      <c r="A23" s="16" t="s">
        <v>80</v>
      </c>
      <c r="B23" s="16"/>
      <c r="C23" s="16"/>
      <c r="D23" s="14"/>
      <c r="E23" s="109"/>
      <c r="F23" s="44"/>
      <c r="G23" s="25"/>
      <c r="H23" s="4"/>
    </row>
    <row r="24" spans="1:8" ht="13.5" thickBot="1">
      <c r="A24" s="16" t="s">
        <v>64</v>
      </c>
      <c r="B24" s="16"/>
      <c r="C24" s="16"/>
      <c r="D24" s="14"/>
      <c r="E24" s="110"/>
      <c r="F24" s="25">
        <f>IF(E24="","",IF(E24=347200,"«- Correct!","«- Try again!"))</f>
      </c>
      <c r="G24" s="25"/>
      <c r="H24" s="4"/>
    </row>
    <row r="25" spans="1:8" ht="13.5" thickTop="1">
      <c r="A25" s="16"/>
      <c r="B25" s="16"/>
      <c r="C25" s="16"/>
      <c r="D25" s="14"/>
      <c r="E25" s="14"/>
      <c r="F25" s="44"/>
      <c r="G25" s="25"/>
      <c r="H25" s="4"/>
    </row>
    <row r="26" spans="1:8" ht="12.75">
      <c r="A26" s="16" t="s">
        <v>61</v>
      </c>
      <c r="B26" s="16"/>
      <c r="C26" s="16"/>
      <c r="D26" s="14"/>
      <c r="E26" s="14"/>
      <c r="F26" s="44"/>
      <c r="G26" s="25"/>
      <c r="H26" s="4"/>
    </row>
    <row r="27" spans="1:8" ht="12.75">
      <c r="A27" s="16" t="s">
        <v>81</v>
      </c>
      <c r="B27" s="16"/>
      <c r="C27" s="16"/>
      <c r="D27" s="14"/>
      <c r="E27" s="108"/>
      <c r="F27" s="44"/>
      <c r="G27" s="25"/>
      <c r="H27" s="4"/>
    </row>
    <row r="28" spans="1:8" ht="12.75">
      <c r="A28" s="16" t="s">
        <v>82</v>
      </c>
      <c r="B28" s="16"/>
      <c r="C28" s="16"/>
      <c r="D28" s="14"/>
      <c r="E28" s="109"/>
      <c r="F28" s="44"/>
      <c r="G28" s="25"/>
      <c r="H28" s="4"/>
    </row>
    <row r="29" spans="1:8" ht="13.5" thickBot="1">
      <c r="A29" s="16" t="s">
        <v>65</v>
      </c>
      <c r="B29" s="16"/>
      <c r="C29" s="16"/>
      <c r="D29" s="14"/>
      <c r="E29" s="110"/>
      <c r="F29" s="25">
        <f>IF(E29="","",IF(E29=347200,"«- Correct!","«- Try again!"))</f>
      </c>
      <c r="G29" s="25"/>
      <c r="H29" s="4"/>
    </row>
    <row r="30" spans="1:8" ht="13.5" thickTop="1">
      <c r="A30" s="16"/>
      <c r="B30" s="16"/>
      <c r="C30" s="16"/>
      <c r="D30" s="14"/>
      <c r="E30" s="14"/>
      <c r="F30" s="44"/>
      <c r="G30" s="25"/>
      <c r="H30" s="4"/>
    </row>
    <row r="31" spans="1:8" ht="12.75">
      <c r="A31" s="14"/>
      <c r="B31" s="14"/>
      <c r="C31" s="14"/>
      <c r="D31" s="40" t="s">
        <v>22</v>
      </c>
      <c r="E31" s="40" t="s">
        <v>22</v>
      </c>
      <c r="F31" s="41" t="s">
        <v>62</v>
      </c>
      <c r="G31" s="20"/>
      <c r="H31" s="4"/>
    </row>
    <row r="32" spans="1:8" ht="12.75">
      <c r="A32" s="24" t="s">
        <v>25</v>
      </c>
      <c r="B32" s="24"/>
      <c r="C32" s="24"/>
      <c r="D32" s="42" t="s">
        <v>24</v>
      </c>
      <c r="E32" s="43" t="s">
        <v>23</v>
      </c>
      <c r="F32" s="43" t="s">
        <v>63</v>
      </c>
      <c r="G32" s="20"/>
      <c r="H32" s="4"/>
    </row>
    <row r="33" spans="1:8" ht="12.75">
      <c r="A33" s="14" t="s">
        <v>32</v>
      </c>
      <c r="B33" s="14"/>
      <c r="C33" s="14"/>
      <c r="D33" s="106"/>
      <c r="E33" s="106"/>
      <c r="F33" s="107"/>
      <c r="G33" s="20"/>
      <c r="H33" s="4"/>
    </row>
    <row r="34" spans="1:8" ht="12.75">
      <c r="A34" s="16" t="s">
        <v>33</v>
      </c>
      <c r="B34" s="16"/>
      <c r="C34" s="16"/>
      <c r="D34" s="95"/>
      <c r="E34" s="95"/>
      <c r="F34" s="95"/>
      <c r="G34" s="20"/>
      <c r="H34" s="4"/>
    </row>
    <row r="35" spans="1:8" ht="12.75">
      <c r="A35" s="16" t="s">
        <v>29</v>
      </c>
      <c r="B35" s="16"/>
      <c r="C35" s="16"/>
      <c r="D35" s="98"/>
      <c r="E35" s="95"/>
      <c r="F35" s="95"/>
      <c r="G35" s="20"/>
      <c r="H35" s="4"/>
    </row>
    <row r="36" spans="1:8" ht="12.75">
      <c r="A36" s="16" t="s">
        <v>30</v>
      </c>
      <c r="B36" s="16"/>
      <c r="C36" s="16"/>
      <c r="D36" s="95"/>
      <c r="E36" s="98"/>
      <c r="F36" s="95"/>
      <c r="G36" s="20"/>
      <c r="H36" s="4"/>
    </row>
    <row r="37" spans="1:8" ht="12.75">
      <c r="A37" s="16" t="s">
        <v>49</v>
      </c>
      <c r="B37" s="16"/>
      <c r="C37" s="16"/>
      <c r="D37" s="96"/>
      <c r="E37" s="96"/>
      <c r="F37" s="89"/>
      <c r="G37" s="20"/>
      <c r="H37" s="4"/>
    </row>
    <row r="38" spans="1:8" ht="13.5" thickBot="1">
      <c r="A38" s="16" t="s">
        <v>25</v>
      </c>
      <c r="B38" s="16"/>
      <c r="C38" s="16"/>
      <c r="D38" s="87"/>
      <c r="E38" s="87"/>
      <c r="F38" s="87"/>
      <c r="G38" s="20"/>
      <c r="H38" s="4"/>
    </row>
    <row r="39" spans="1:8" ht="13.5" thickTop="1">
      <c r="A39" s="16"/>
      <c r="B39" s="16"/>
      <c r="C39" s="16"/>
      <c r="D39" s="25">
        <f>IF(D38="","",IF(D38=347200,"Correct!","Try again!"))</f>
      </c>
      <c r="E39" s="25">
        <f>IF(E38="","",IF(E38=338960,"Correct!","Try again!"))</f>
      </c>
      <c r="F39" s="25">
        <f>IF(F38="","",IF(F38=338960,"Correct!","Try again!"))</f>
      </c>
      <c r="G39" s="20"/>
      <c r="H39" s="4"/>
    </row>
    <row r="40" spans="1:8" ht="12.75">
      <c r="A40" s="16"/>
      <c r="B40" s="16"/>
      <c r="C40" s="16"/>
      <c r="D40" s="14"/>
      <c r="E40" s="14"/>
      <c r="F40" s="14"/>
      <c r="G40" s="20"/>
      <c r="H40" s="4"/>
    </row>
    <row r="41" spans="1:8" ht="12.75">
      <c r="A41" s="16"/>
      <c r="B41" s="16"/>
      <c r="C41" s="16"/>
      <c r="D41" s="40" t="s">
        <v>22</v>
      </c>
      <c r="E41" s="40" t="s">
        <v>22</v>
      </c>
      <c r="F41" s="41" t="s">
        <v>62</v>
      </c>
      <c r="G41" s="20"/>
      <c r="H41" s="4"/>
    </row>
    <row r="42" spans="1:8" ht="12.75">
      <c r="A42" s="24" t="s">
        <v>66</v>
      </c>
      <c r="B42" s="24"/>
      <c r="C42" s="24"/>
      <c r="D42" s="42" t="s">
        <v>24</v>
      </c>
      <c r="E42" s="43" t="s">
        <v>23</v>
      </c>
      <c r="F42" s="43" t="s">
        <v>63</v>
      </c>
      <c r="G42" s="20"/>
      <c r="H42" s="4"/>
    </row>
    <row r="43" spans="1:8" ht="12.75">
      <c r="A43" s="16" t="s">
        <v>67</v>
      </c>
      <c r="B43" s="16"/>
      <c r="C43" s="16"/>
      <c r="D43" s="102"/>
      <c r="E43" s="102"/>
      <c r="F43" s="101"/>
      <c r="G43" s="20"/>
      <c r="H43" s="4"/>
    </row>
    <row r="44" spans="1:8" ht="12.75">
      <c r="A44" s="14" t="s">
        <v>39</v>
      </c>
      <c r="B44" s="14"/>
      <c r="C44" s="14"/>
      <c r="D44" s="103"/>
      <c r="E44" s="103"/>
      <c r="F44" s="89"/>
      <c r="G44" s="20"/>
      <c r="H44" s="4"/>
    </row>
    <row r="45" spans="1:8" ht="12.75">
      <c r="A45" s="16" t="s">
        <v>40</v>
      </c>
      <c r="B45" s="16"/>
      <c r="C45" s="16"/>
      <c r="D45" s="104"/>
      <c r="E45" s="104"/>
      <c r="F45" s="104"/>
      <c r="G45" s="20"/>
      <c r="H45" s="4"/>
    </row>
    <row r="46" spans="1:8" ht="12.75">
      <c r="A46" s="16" t="s">
        <v>83</v>
      </c>
      <c r="B46" s="16"/>
      <c r="C46" s="16"/>
      <c r="D46" s="77"/>
      <c r="E46" s="77"/>
      <c r="F46" s="77"/>
      <c r="G46" s="20"/>
      <c r="H46" s="4"/>
    </row>
    <row r="47" spans="1:8" ht="12.75">
      <c r="A47" s="16" t="s">
        <v>66</v>
      </c>
      <c r="B47" s="16"/>
      <c r="C47" s="16"/>
      <c r="D47" s="105"/>
      <c r="E47" s="105"/>
      <c r="F47" s="105"/>
      <c r="G47" s="20"/>
      <c r="H47" s="4"/>
    </row>
    <row r="48" spans="1:8" ht="12.75">
      <c r="A48" s="16"/>
      <c r="B48" s="16"/>
      <c r="C48" s="16"/>
      <c r="D48" s="25">
        <f>IF(D47="","",IF(D47=0.475,"Correct!","Try again!"))</f>
      </c>
      <c r="E48" s="25">
        <f>IF(E47="","",IF(E47=1.75,"Correct!","Try again!"))</f>
      </c>
      <c r="F48" s="25">
        <f>IF(F47="","",IF(F47=1.05,"Correct!","Try again!"))</f>
      </c>
      <c r="G48" s="20"/>
      <c r="H48" s="4"/>
    </row>
    <row r="49" spans="1:8" ht="12.75">
      <c r="A49" s="16"/>
      <c r="B49" s="16"/>
      <c r="C49" s="16"/>
      <c r="D49" s="14"/>
      <c r="E49" s="14"/>
      <c r="F49" s="14"/>
      <c r="G49" s="20"/>
      <c r="H49" s="4"/>
    </row>
    <row r="50" spans="1:8" ht="12.75">
      <c r="A50" s="24" t="s">
        <v>68</v>
      </c>
      <c r="B50" s="24"/>
      <c r="C50" s="24"/>
      <c r="D50" s="14"/>
      <c r="E50" s="14"/>
      <c r="F50" s="14"/>
      <c r="G50" s="20"/>
      <c r="H50" s="4"/>
    </row>
    <row r="51" spans="1:8" ht="12.75">
      <c r="A51" s="16" t="s">
        <v>43</v>
      </c>
      <c r="B51" s="16"/>
      <c r="C51" s="16"/>
      <c r="D51" s="14"/>
      <c r="E51" s="14"/>
      <c r="F51" s="14"/>
      <c r="G51" s="20"/>
      <c r="H51" s="4"/>
    </row>
    <row r="52" spans="1:8" ht="12.75">
      <c r="A52" s="39" t="s">
        <v>29</v>
      </c>
      <c r="B52" s="39"/>
      <c r="C52" s="39"/>
      <c r="D52" s="101"/>
      <c r="E52" s="95"/>
      <c r="F52" s="14"/>
      <c r="G52" s="20"/>
      <c r="H52" s="4"/>
    </row>
    <row r="53" spans="1:8" ht="12.75">
      <c r="A53" s="16" t="s">
        <v>30</v>
      </c>
      <c r="B53" s="16"/>
      <c r="C53" s="16"/>
      <c r="D53" s="78"/>
      <c r="E53" s="95"/>
      <c r="F53" s="14"/>
      <c r="G53" s="20"/>
      <c r="H53" s="4"/>
    </row>
    <row r="54" spans="1:8" ht="12.75">
      <c r="A54" s="14" t="s">
        <v>49</v>
      </c>
      <c r="B54" s="14"/>
      <c r="C54" s="14"/>
      <c r="D54" s="99"/>
      <c r="E54" s="100"/>
      <c r="F54" s="14"/>
      <c r="G54" s="20"/>
      <c r="H54" s="4"/>
    </row>
    <row r="55" spans="1:8" ht="12.75">
      <c r="A55" s="14" t="s">
        <v>45</v>
      </c>
      <c r="B55" s="14"/>
      <c r="C55" s="14"/>
      <c r="D55" s="95"/>
      <c r="E55" s="95"/>
      <c r="F55" s="14"/>
      <c r="G55" s="20"/>
      <c r="H55" s="4"/>
    </row>
    <row r="56" spans="1:8" ht="12.75">
      <c r="A56" s="39" t="s">
        <v>29</v>
      </c>
      <c r="B56" s="39"/>
      <c r="C56" s="39"/>
      <c r="D56" s="78"/>
      <c r="E56" s="95"/>
      <c r="F56" s="14"/>
      <c r="G56" s="20"/>
      <c r="H56" s="4"/>
    </row>
    <row r="57" spans="1:8" ht="12.75">
      <c r="A57" s="16" t="s">
        <v>30</v>
      </c>
      <c r="B57" s="16"/>
      <c r="C57" s="16"/>
      <c r="D57" s="78"/>
      <c r="E57" s="95"/>
      <c r="F57" s="14"/>
      <c r="G57" s="20"/>
      <c r="H57" s="4"/>
    </row>
    <row r="58" spans="1:8" ht="12.75">
      <c r="A58" s="14" t="s">
        <v>49</v>
      </c>
      <c r="B58" s="14"/>
      <c r="C58" s="14"/>
      <c r="D58" s="99"/>
      <c r="E58" s="98"/>
      <c r="F58" s="14"/>
      <c r="G58" s="25"/>
      <c r="H58" s="4"/>
    </row>
    <row r="59" spans="1:8" ht="13.5" thickBot="1">
      <c r="A59" s="16" t="s">
        <v>18</v>
      </c>
      <c r="B59" s="16"/>
      <c r="C59" s="16"/>
      <c r="D59" s="95"/>
      <c r="E59" s="86"/>
      <c r="F59" s="14"/>
      <c r="G59" s="25"/>
      <c r="H59" s="4"/>
    </row>
    <row r="60" spans="1:8" ht="13.5" thickTop="1">
      <c r="A60" s="16"/>
      <c r="B60" s="16"/>
      <c r="C60" s="16"/>
      <c r="D60" s="14"/>
      <c r="E60" s="25">
        <f>IF(E59="","",IF(E59=1114008,"Correct!","Try again!"))</f>
      </c>
      <c r="F60" s="14"/>
      <c r="G60" s="25"/>
      <c r="H60" s="4"/>
    </row>
    <row r="61" spans="1:7" ht="12.75">
      <c r="A61" s="125" t="s">
        <v>78</v>
      </c>
      <c r="B61" s="125"/>
      <c r="C61" s="125"/>
      <c r="D61" s="125"/>
      <c r="E61" s="125"/>
      <c r="F61" s="30"/>
      <c r="G61" s="18"/>
    </row>
    <row r="62" spans="1:7" ht="12.75">
      <c r="A62" s="125" t="s">
        <v>6</v>
      </c>
      <c r="B62" s="125"/>
      <c r="C62" s="125"/>
      <c r="D62" s="125"/>
      <c r="E62" s="125"/>
      <c r="F62" s="30"/>
      <c r="G62" s="18"/>
    </row>
    <row r="63" spans="1:7" ht="12.75">
      <c r="A63" s="14"/>
      <c r="B63" s="14"/>
      <c r="C63" s="14"/>
      <c r="D63" s="14"/>
      <c r="E63" s="14"/>
      <c r="F63" s="30"/>
      <c r="G63" s="18"/>
    </row>
    <row r="64" spans="1:7" ht="12.75">
      <c r="A64" s="15"/>
      <c r="B64" s="15" t="s">
        <v>19</v>
      </c>
      <c r="C64" s="15"/>
      <c r="D64" s="26" t="s">
        <v>11</v>
      </c>
      <c r="E64" s="26" t="s">
        <v>12</v>
      </c>
      <c r="F64" s="30"/>
      <c r="G64" s="18"/>
    </row>
    <row r="65" spans="1:7" ht="12.75">
      <c r="A65" s="16" t="s">
        <v>86</v>
      </c>
      <c r="B65" s="16"/>
      <c r="C65" s="16"/>
      <c r="D65" s="97"/>
      <c r="E65" s="25"/>
      <c r="F65" s="30"/>
      <c r="G65" s="18"/>
    </row>
    <row r="66" spans="1:7" ht="12.75">
      <c r="A66" s="16" t="s">
        <v>87</v>
      </c>
      <c r="B66" s="16"/>
      <c r="C66" s="16"/>
      <c r="D66" s="17"/>
      <c r="E66" s="97"/>
      <c r="F66" s="25">
        <f>IF(E66="","",IF(E66=1002150,"«- Correct!","«- Try again!"))</f>
      </c>
      <c r="G66" s="18"/>
    </row>
    <row r="67" spans="1:7" ht="12.75">
      <c r="A67" s="124" t="s">
        <v>85</v>
      </c>
      <c r="B67" s="124"/>
      <c r="C67" s="124"/>
      <c r="D67" s="124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</sheetData>
  <sheetProtection password="C690" sheet="1" objects="1" scenarios="1" selectLockedCells="1"/>
  <mergeCells count="9">
    <mergeCell ref="D2:E2"/>
    <mergeCell ref="D1:E1"/>
    <mergeCell ref="A67:D67"/>
    <mergeCell ref="A7:F7"/>
    <mergeCell ref="A6:F6"/>
    <mergeCell ref="A5:F5"/>
    <mergeCell ref="A62:E62"/>
    <mergeCell ref="A61:E61"/>
    <mergeCell ref="D3:E3"/>
  </mergeCells>
  <printOptions horizontalCentered="1"/>
  <pageMargins left="0" right="0" top="0.25" bottom="0.5" header="0.27" footer="0.5"/>
  <pageSetup horizontalDpi="600" verticalDpi="600" orientation="portrait" r:id="rId3"/>
  <rowBreaks count="1" manualBreakCount="1">
    <brk id="4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14.28125" style="0" customWidth="1"/>
    <col min="3" max="5" width="12.7109375" style="0" customWidth="1"/>
    <col min="6" max="6" width="2.7109375" style="0" customWidth="1"/>
    <col min="7" max="30" width="12.7109375" style="0" customWidth="1"/>
  </cols>
  <sheetData>
    <row r="1" spans="1:6" ht="12.75">
      <c r="A1" s="123" t="s">
        <v>88</v>
      </c>
      <c r="B1" s="123"/>
      <c r="C1" s="4"/>
      <c r="D1" s="4"/>
      <c r="E1" s="4"/>
      <c r="F1" s="3"/>
    </row>
    <row r="2" spans="2:6" ht="12.75">
      <c r="B2" s="4"/>
      <c r="C2" s="4"/>
      <c r="D2" s="4"/>
      <c r="E2" s="4"/>
      <c r="F2" s="3"/>
    </row>
    <row r="3" spans="1:6" ht="12.75">
      <c r="A3" s="120" t="s">
        <v>78</v>
      </c>
      <c r="B3" s="120"/>
      <c r="C3" s="120"/>
      <c r="D3" s="120"/>
      <c r="E3" s="120"/>
      <c r="F3" s="18"/>
    </row>
    <row r="4" spans="1:6" ht="12.75">
      <c r="A4" s="8"/>
      <c r="B4" s="9"/>
      <c r="C4" s="9"/>
      <c r="D4" s="9"/>
      <c r="E4" s="9"/>
      <c r="F4" s="18"/>
    </row>
    <row r="5" spans="1:6" ht="12.75">
      <c r="A5" s="21" t="s">
        <v>7</v>
      </c>
      <c r="B5" s="9"/>
      <c r="C5" s="9"/>
      <c r="D5" s="51" t="s">
        <v>8</v>
      </c>
      <c r="E5" s="20"/>
      <c r="F5" s="18"/>
    </row>
    <row r="6" spans="1:6" ht="12.75">
      <c r="A6" s="20"/>
      <c r="B6" s="9"/>
      <c r="C6" s="9"/>
      <c r="D6" s="9"/>
      <c r="E6" s="9"/>
      <c r="F6" s="18"/>
    </row>
    <row r="7" spans="1:6" ht="12.75">
      <c r="A7" s="49" t="s">
        <v>9</v>
      </c>
      <c r="B7" s="49" t="s">
        <v>10</v>
      </c>
      <c r="C7" s="50" t="s">
        <v>11</v>
      </c>
      <c r="D7" s="50" t="s">
        <v>12</v>
      </c>
      <c r="E7" s="50" t="s">
        <v>13</v>
      </c>
      <c r="F7" s="18"/>
    </row>
    <row r="8" spans="1:6" ht="12.75">
      <c r="A8" s="22" t="s">
        <v>14</v>
      </c>
      <c r="B8" s="9" t="s">
        <v>13</v>
      </c>
      <c r="C8" s="52"/>
      <c r="D8" s="52"/>
      <c r="E8" s="52">
        <v>348638</v>
      </c>
      <c r="F8" s="18"/>
    </row>
    <row r="9" spans="1:6" ht="12.75">
      <c r="A9" s="9">
        <v>31</v>
      </c>
      <c r="B9" s="9" t="s">
        <v>15</v>
      </c>
      <c r="C9" s="52">
        <v>104090</v>
      </c>
      <c r="D9" s="52"/>
      <c r="E9" s="52">
        <f>+E8-D9+C9</f>
        <v>452728</v>
      </c>
      <c r="F9" s="18"/>
    </row>
    <row r="10" spans="1:6" ht="12.75">
      <c r="A10" s="9">
        <v>31</v>
      </c>
      <c r="B10" s="9" t="s">
        <v>26</v>
      </c>
      <c r="C10" s="52">
        <v>416360</v>
      </c>
      <c r="D10" s="52"/>
      <c r="E10" s="52">
        <f>+E9-D10+C10</f>
        <v>869088</v>
      </c>
      <c r="F10" s="18"/>
    </row>
    <row r="11" spans="1:6" ht="12.75">
      <c r="A11" s="9">
        <v>31</v>
      </c>
      <c r="B11" s="9" t="s">
        <v>16</v>
      </c>
      <c r="C11" s="52">
        <v>244920</v>
      </c>
      <c r="D11" s="52"/>
      <c r="E11" s="52">
        <f>+E10-D11+C11</f>
        <v>1114008</v>
      </c>
      <c r="F11" s="18"/>
    </row>
    <row r="12" spans="1:6" ht="12.75">
      <c r="A12" s="7"/>
      <c r="B12" s="7"/>
      <c r="C12" s="7"/>
      <c r="D12" s="7"/>
      <c r="E12" s="9"/>
      <c r="F12" s="18"/>
    </row>
    <row r="13" spans="1:6" ht="12.75">
      <c r="A13" s="47" t="s">
        <v>48</v>
      </c>
      <c r="B13" s="7"/>
      <c r="C13" s="7"/>
      <c r="D13" s="7"/>
      <c r="E13" s="9"/>
      <c r="F13" s="18"/>
    </row>
    <row r="14" spans="1:6" ht="12.75">
      <c r="A14" s="7" t="s">
        <v>29</v>
      </c>
      <c r="B14" s="7"/>
      <c r="C14" s="7"/>
      <c r="D14" s="7"/>
      <c r="E14" s="53">
        <v>60830</v>
      </c>
      <c r="F14" s="18"/>
    </row>
    <row r="15" spans="1:6" ht="12.75">
      <c r="A15" s="7" t="s">
        <v>30</v>
      </c>
      <c r="B15" s="7"/>
      <c r="C15" s="7"/>
      <c r="D15" s="7"/>
      <c r="E15" s="53">
        <v>176820</v>
      </c>
      <c r="F15" s="18"/>
    </row>
    <row r="16" spans="1:6" ht="12.75">
      <c r="A16" s="7" t="s">
        <v>49</v>
      </c>
      <c r="B16" s="7"/>
      <c r="C16" s="7"/>
      <c r="D16" s="7"/>
      <c r="E16" s="53">
        <v>110988</v>
      </c>
      <c r="F16" s="18"/>
    </row>
    <row r="17" spans="1:6" ht="12.75">
      <c r="A17" s="7"/>
      <c r="B17" s="7"/>
      <c r="C17" s="7"/>
      <c r="D17" s="7"/>
      <c r="E17" s="37"/>
      <c r="F17" s="18"/>
    </row>
    <row r="18" spans="1:6" ht="12.75">
      <c r="A18" s="47" t="s">
        <v>50</v>
      </c>
      <c r="B18" s="7"/>
      <c r="C18" s="7"/>
      <c r="D18" s="7"/>
      <c r="E18" s="9"/>
      <c r="F18" s="18"/>
    </row>
    <row r="19" spans="1:6" ht="12.75">
      <c r="A19" s="7" t="s">
        <v>51</v>
      </c>
      <c r="B19" s="7"/>
      <c r="C19" s="7"/>
      <c r="D19" s="7"/>
      <c r="E19" s="54">
        <v>280000</v>
      </c>
      <c r="F19" s="18"/>
    </row>
    <row r="20" spans="1:6" ht="12.75">
      <c r="A20" s="7" t="s">
        <v>52</v>
      </c>
      <c r="B20" s="7"/>
      <c r="C20" s="7"/>
      <c r="D20" s="7"/>
      <c r="E20" s="54">
        <v>306000</v>
      </c>
      <c r="F20" s="18"/>
    </row>
    <row r="21" spans="1:6" ht="12.75">
      <c r="A21" s="7"/>
      <c r="B21" s="7"/>
      <c r="C21" s="7"/>
      <c r="D21" s="7"/>
      <c r="E21" s="54"/>
      <c r="F21" s="18"/>
    </row>
    <row r="22" spans="1:6" ht="12.75">
      <c r="A22" s="47" t="s">
        <v>53</v>
      </c>
      <c r="B22" s="7"/>
      <c r="C22" s="7"/>
      <c r="D22" s="7"/>
      <c r="E22" s="54"/>
      <c r="F22" s="18"/>
    </row>
    <row r="23" spans="1:6" ht="12.75">
      <c r="A23" s="7" t="s">
        <v>54</v>
      </c>
      <c r="B23" s="7"/>
      <c r="C23" s="7"/>
      <c r="D23" s="7"/>
      <c r="E23" s="54">
        <v>41200</v>
      </c>
      <c r="F23" s="18"/>
    </row>
    <row r="24" spans="1:6" ht="12.75">
      <c r="A24" s="7" t="s">
        <v>55</v>
      </c>
      <c r="B24" s="7"/>
      <c r="C24" s="7"/>
      <c r="D24" s="7"/>
      <c r="E24" s="38">
        <v>0.8</v>
      </c>
      <c r="F24" s="18"/>
    </row>
    <row r="25" spans="1:6" ht="12.75">
      <c r="A25" s="7"/>
      <c r="B25" s="7"/>
      <c r="C25" s="7"/>
      <c r="D25" s="7"/>
      <c r="E25" s="9"/>
      <c r="F25" s="18"/>
    </row>
    <row r="26" spans="1:6" ht="12.75">
      <c r="A26" s="56" t="s">
        <v>20</v>
      </c>
      <c r="B26" s="7"/>
      <c r="C26" s="7"/>
      <c r="D26" s="7"/>
      <c r="E26" s="9"/>
      <c r="F26" s="18"/>
    </row>
    <row r="27" spans="1:6" ht="12.75">
      <c r="A27" s="13" t="s">
        <v>56</v>
      </c>
      <c r="B27" s="18"/>
      <c r="C27" s="18"/>
      <c r="D27" s="23"/>
      <c r="E27" s="55">
        <v>1002150</v>
      </c>
      <c r="F27" s="18"/>
    </row>
    <row r="28" spans="1:6" ht="12.75">
      <c r="A28" s="20"/>
      <c r="B28" s="20"/>
      <c r="C28" s="20"/>
      <c r="D28" s="20"/>
      <c r="E28" s="20"/>
      <c r="F28" s="18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2010-10-26T19:15:44Z</cp:lastPrinted>
  <dcterms:created xsi:type="dcterms:W3CDTF">2001-04-05T18:22:35Z</dcterms:created>
  <dcterms:modified xsi:type="dcterms:W3CDTF">2010-12-17T01:28:27Z</dcterms:modified>
  <cp:category/>
  <cp:version/>
  <cp:contentType/>
  <cp:contentStatus/>
</cp:coreProperties>
</file>