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40" windowHeight="6030" activeTab="0"/>
  </bookViews>
  <sheets>
    <sheet name="P11-35" sheetId="1" r:id="rId1"/>
    <sheet name="Given P11-35" sheetId="2" r:id="rId2"/>
    <sheet name="P11-36" sheetId="3" r:id="rId3"/>
    <sheet name="Given P11-36" sheetId="4" r:id="rId4"/>
    <sheet name="P11-37" sheetId="5" r:id="rId5"/>
    <sheet name="Given P11-37" sheetId="6" r:id="rId6"/>
    <sheet name="P11-40" sheetId="7" r:id="rId7"/>
    <sheet name="Given P11-40" sheetId="8" r:id="rId8"/>
    <sheet name="P11-41" sheetId="9" r:id="rId9"/>
    <sheet name="Given P11-41" sheetId="10" r:id="rId10"/>
  </sheets>
  <definedNames>
    <definedName name="List1" localSheetId="2">'P11-36'!$O$1:$O$2</definedName>
    <definedName name="List1" localSheetId="4">'P11-37'!$O$1:$O$3</definedName>
    <definedName name="List1" localSheetId="6">'P11-40'!$O$1:$O$3</definedName>
    <definedName name="List1">'P11-35'!$O$1:$O$11</definedName>
    <definedName name="List10">'P11-40'!$O$1:$O$5</definedName>
    <definedName name="List11">'P11-40'!$P$1:$P$25</definedName>
    <definedName name="List12">'P11-40'!$Q$1:$Q$3</definedName>
    <definedName name="List2" localSheetId="2">'P11-36'!$Q$1:$Q$23</definedName>
    <definedName name="List2" localSheetId="4">'P11-37'!$Q$1:$Q$26</definedName>
    <definedName name="List2" localSheetId="6">'P11-40'!#REF!</definedName>
    <definedName name="List2">'P11-35'!$Q$1:$Q$27</definedName>
    <definedName name="List3" localSheetId="2">'P11-36'!#REF!</definedName>
    <definedName name="List3" localSheetId="4">'P11-37'!#REF!</definedName>
    <definedName name="List3" localSheetId="6">'P11-40'!#REF!</definedName>
    <definedName name="List3">'P11-35'!$P$1:$P$2</definedName>
    <definedName name="List4" localSheetId="4">'P11-37'!$O$1:$O$4</definedName>
    <definedName name="List4" localSheetId="6">'P11-40'!$O$1:$O$5</definedName>
    <definedName name="List4">'P11-36'!$O$1:$O$3</definedName>
    <definedName name="List5" localSheetId="4">'P11-37'!$P$2:$P$19</definedName>
    <definedName name="List5" localSheetId="6">'P11-40'!$P$2:$P$10</definedName>
    <definedName name="List5">'P11-36'!$P$1:$P$16</definedName>
    <definedName name="List6" localSheetId="4">'P11-37'!$Q$1:$Q$3</definedName>
    <definedName name="List6" localSheetId="6">'P11-40'!$Q$1:$Q$3</definedName>
    <definedName name="List6">'P11-36'!$Q$1:$Q$3</definedName>
    <definedName name="List7" localSheetId="6">'P11-40'!$O$1:$O$5</definedName>
    <definedName name="List7">'P11-37'!$O$1:$O$4</definedName>
    <definedName name="List8" localSheetId="6">'P11-40'!$P$1:$P$25</definedName>
    <definedName name="List8">'P11-37'!$P$1:$P$19</definedName>
    <definedName name="List9" localSheetId="6">'P11-40'!$Q$1:$Q$3</definedName>
    <definedName name="List9">'P11-37'!$Q$1:$Q$3</definedName>
    <definedName name="_xlnm.Print_Area" localSheetId="0">'P11-35'!$A$1:$I$113</definedName>
    <definedName name="_xlnm.Print_Area" localSheetId="2">'P11-36'!$A$1:$I$94</definedName>
    <definedName name="_xlnm.Print_Area" localSheetId="4">'P11-37'!$A$1:$I$76</definedName>
    <definedName name="_xlnm.Print_Area" localSheetId="6">'P11-40'!$A$1:$I$101</definedName>
    <definedName name="_xlnm.Print_Titles" localSheetId="0">'P11-35'!$1:$4</definedName>
    <definedName name="_xlnm.Print_Titles" localSheetId="2">'P11-36'!$1:$4</definedName>
    <definedName name="_xlnm.Print_Titles" localSheetId="4">'P11-37'!$1:$4</definedName>
    <definedName name="_xlnm.Print_Titles" localSheetId="6">'P11-40'!$1:$4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B9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8" authorId="0">
      <text>
        <r>
          <rPr>
            <sz val="8"/>
            <rFont val="Tahoma"/>
            <family val="2"/>
          </rPr>
          <t>Pick your Fund Title entry from the drop-down list.</t>
        </r>
      </text>
    </comment>
    <comment ref="B15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19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23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29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33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41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49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54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58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14" authorId="0">
      <text>
        <r>
          <rPr>
            <sz val="8"/>
            <rFont val="Tahoma"/>
            <family val="2"/>
          </rPr>
          <t>Pick your Fund Title entry from the drop-down list.</t>
        </r>
      </text>
    </comment>
    <comment ref="B18" authorId="0">
      <text>
        <r>
          <rPr>
            <sz val="8"/>
            <rFont val="Tahoma"/>
            <family val="2"/>
          </rPr>
          <t>Pick your Fund Title entry from the drop-down list.</t>
        </r>
      </text>
    </comment>
    <comment ref="B22" authorId="0">
      <text>
        <r>
          <rPr>
            <sz val="8"/>
            <rFont val="Tahoma"/>
            <family val="2"/>
          </rPr>
          <t>Pick your Fund Title entry from the drop-down list.</t>
        </r>
      </text>
    </comment>
    <comment ref="B28" authorId="0">
      <text>
        <r>
          <rPr>
            <sz val="8"/>
            <rFont val="Tahoma"/>
            <family val="2"/>
          </rPr>
          <t>Pick your Fund Title entry from the drop-down list.</t>
        </r>
      </text>
    </comment>
    <comment ref="B32" authorId="0">
      <text>
        <r>
          <rPr>
            <sz val="8"/>
            <rFont val="Tahoma"/>
            <family val="2"/>
          </rPr>
          <t>Pick your Fund Title entry from the drop-down list.</t>
        </r>
      </text>
    </comment>
    <comment ref="B40" authorId="0">
      <text>
        <r>
          <rPr>
            <sz val="8"/>
            <rFont val="Tahoma"/>
            <family val="2"/>
          </rPr>
          <t>Pick your Fund Title entry from the drop-down list.</t>
        </r>
      </text>
    </comment>
    <comment ref="B48" authorId="0">
      <text>
        <r>
          <rPr>
            <sz val="8"/>
            <rFont val="Tahoma"/>
            <family val="2"/>
          </rPr>
          <t>Pick your Fund Title entry from the drop-down list.</t>
        </r>
      </text>
    </comment>
    <comment ref="B53" authorId="0">
      <text>
        <r>
          <rPr>
            <sz val="8"/>
            <rFont val="Tahoma"/>
            <family val="2"/>
          </rPr>
          <t>Pick your Fund Title entry from the drop-down list.</t>
        </r>
      </text>
    </comment>
    <comment ref="B68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B69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75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79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83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87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91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95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99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104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108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74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B78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B82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B86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B90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B94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B98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B103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B107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B57" authorId="0">
      <text>
        <r>
          <rPr>
            <sz val="8"/>
            <rFont val="Tahoma"/>
            <family val="2"/>
          </rPr>
          <t>Pick your Fund Title entry from the drop-down list.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B10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9" authorId="0">
      <text>
        <r>
          <rPr>
            <sz val="8"/>
            <rFont val="Tahoma"/>
            <family val="2"/>
          </rPr>
          <t>Pick your Fund Title entry from the drop-down list.</t>
        </r>
      </text>
    </comment>
    <comment ref="B14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18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22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26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33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41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45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13" authorId="0">
      <text>
        <r>
          <rPr>
            <sz val="8"/>
            <rFont val="Tahoma"/>
            <family val="2"/>
          </rPr>
          <t>Pick your Fund Title entry from the drop-down list.</t>
        </r>
      </text>
    </comment>
    <comment ref="B17" authorId="0">
      <text>
        <r>
          <rPr>
            <sz val="8"/>
            <rFont val="Tahoma"/>
            <family val="2"/>
          </rPr>
          <t>Pick your Fund Title entry from the drop-down list.</t>
        </r>
      </text>
    </comment>
    <comment ref="B21" authorId="0">
      <text>
        <r>
          <rPr>
            <sz val="8"/>
            <rFont val="Tahoma"/>
            <family val="2"/>
          </rPr>
          <t>Pick your Fund Title entry from the drop-down list.</t>
        </r>
      </text>
    </comment>
    <comment ref="B25" authorId="0">
      <text>
        <r>
          <rPr>
            <sz val="8"/>
            <rFont val="Tahoma"/>
            <family val="2"/>
          </rPr>
          <t>Pick your Fund Title entry from the drop-down list.</t>
        </r>
      </text>
    </comment>
    <comment ref="B32" authorId="0">
      <text>
        <r>
          <rPr>
            <sz val="8"/>
            <rFont val="Tahoma"/>
            <family val="2"/>
          </rPr>
          <t>Pick your Fund Title entry from the drop-down list.</t>
        </r>
      </text>
    </comment>
    <comment ref="B40" authorId="0">
      <text>
        <r>
          <rPr>
            <sz val="8"/>
            <rFont val="Tahoma"/>
            <family val="2"/>
          </rPr>
          <t>Pick your Fund Title entry from the drop-down list.</t>
        </r>
      </text>
    </comment>
    <comment ref="B44" authorId="0">
      <text>
        <r>
          <rPr>
            <sz val="8"/>
            <rFont val="Tahoma"/>
            <family val="2"/>
          </rPr>
          <t>Pick your Fund Title entry from the drop-down list.</t>
        </r>
      </text>
    </comment>
    <comment ref="B56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B57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61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65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69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77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81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85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89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60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B64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B68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B76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B80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B84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B88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B72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B73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G10" authorId="0">
      <text>
        <r>
          <rPr>
            <sz val="8"/>
            <rFont val="Tahoma"/>
            <family val="2"/>
          </rPr>
          <t xml:space="preserve">Enter appropriate debits and credits in yellow cells.  Your entries will </t>
        </r>
        <r>
          <rPr>
            <u val="single"/>
            <sz val="8"/>
            <rFont val="Tahoma"/>
            <family val="2"/>
          </rPr>
          <t>not</t>
        </r>
        <r>
          <rPr>
            <sz val="8"/>
            <rFont val="Tahoma"/>
            <family val="2"/>
          </rPr>
          <t xml:space="preserve"> be verified.</t>
        </r>
      </text>
    </comment>
  </commentList>
</comments>
</file>

<file path=xl/comments5.xml><?xml version="1.0" encoding="utf-8"?>
<comments xmlns="http://schemas.openxmlformats.org/spreadsheetml/2006/main">
  <authors>
    <author>x</author>
  </authors>
  <commentList>
    <comment ref="B9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8" authorId="0">
      <text>
        <r>
          <rPr>
            <sz val="8"/>
            <rFont val="Tahoma"/>
            <family val="2"/>
          </rPr>
          <t>Pick your Fund Title entry from the drop-down list.</t>
        </r>
      </text>
    </comment>
    <comment ref="B13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17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25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32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36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40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12" authorId="0">
      <text>
        <r>
          <rPr>
            <sz val="8"/>
            <rFont val="Tahoma"/>
            <family val="2"/>
          </rPr>
          <t>Pick your Fund Title entry from the drop-down list.</t>
        </r>
      </text>
    </comment>
    <comment ref="B16" authorId="0">
      <text>
        <r>
          <rPr>
            <sz val="8"/>
            <rFont val="Tahoma"/>
            <family val="2"/>
          </rPr>
          <t>Pick your Fund Title entry from the drop-down list.</t>
        </r>
      </text>
    </comment>
    <comment ref="B24" authorId="0">
      <text>
        <r>
          <rPr>
            <sz val="8"/>
            <rFont val="Tahoma"/>
            <family val="2"/>
          </rPr>
          <t>Pick your Fund Title entry from the drop-down list.</t>
        </r>
      </text>
    </comment>
    <comment ref="B31" authorId="0">
      <text>
        <r>
          <rPr>
            <sz val="8"/>
            <rFont val="Tahoma"/>
            <family val="2"/>
          </rPr>
          <t>Pick your Fund Title entry from the drop-down list.</t>
        </r>
      </text>
    </comment>
    <comment ref="B35" authorId="0">
      <text>
        <r>
          <rPr>
            <sz val="8"/>
            <rFont val="Tahoma"/>
            <family val="2"/>
          </rPr>
          <t>Pick your Fund Title entry from the drop-down list.</t>
        </r>
      </text>
    </comment>
    <comment ref="B39" authorId="0">
      <text>
        <r>
          <rPr>
            <sz val="8"/>
            <rFont val="Tahoma"/>
            <family val="2"/>
          </rPr>
          <t>Pick your Fund Title entry from the drop-down list.</t>
        </r>
      </text>
    </comment>
    <comment ref="B48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B49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53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57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61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65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69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73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52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B56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B60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B64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B68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B72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G9" authorId="0">
      <text>
        <r>
          <rPr>
            <sz val="8"/>
            <rFont val="Tahoma"/>
            <family val="2"/>
          </rPr>
          <t xml:space="preserve">Enter appropriate debits and credits in yellow cells.  Your entries will </t>
        </r>
        <r>
          <rPr>
            <u val="single"/>
            <sz val="8"/>
            <rFont val="Tahoma"/>
            <family val="2"/>
          </rPr>
          <t>not</t>
        </r>
        <r>
          <rPr>
            <sz val="8"/>
            <rFont val="Tahoma"/>
            <family val="2"/>
          </rPr>
          <t xml:space="preserve"> be verified.</t>
        </r>
      </text>
    </comment>
  </commentList>
</comments>
</file>

<file path=xl/comments7.xml><?xml version="1.0" encoding="utf-8"?>
<comments xmlns="http://schemas.openxmlformats.org/spreadsheetml/2006/main">
  <authors>
    <author>x</author>
  </authors>
  <commentList>
    <comment ref="B10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9" authorId="0">
      <text>
        <r>
          <rPr>
            <sz val="8"/>
            <rFont val="Tahoma"/>
            <family val="2"/>
          </rPr>
          <t>Pick your Fund Title entry from the drop-down list.</t>
        </r>
      </text>
    </comment>
    <comment ref="B16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20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24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34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42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47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15" authorId="0">
      <text>
        <r>
          <rPr>
            <sz val="8"/>
            <rFont val="Tahoma"/>
            <family val="2"/>
          </rPr>
          <t>Pick your Fund Title entry from the drop-down list.</t>
        </r>
      </text>
    </comment>
    <comment ref="B19" authorId="0">
      <text>
        <r>
          <rPr>
            <sz val="8"/>
            <rFont val="Tahoma"/>
            <family val="2"/>
          </rPr>
          <t>Pick your Fund Title entry from the drop-down list.</t>
        </r>
      </text>
    </comment>
    <comment ref="B23" authorId="0">
      <text>
        <r>
          <rPr>
            <sz val="8"/>
            <rFont val="Tahoma"/>
            <family val="2"/>
          </rPr>
          <t>Pick your Fund Title entry from the drop-down list.</t>
        </r>
      </text>
    </comment>
    <comment ref="B33" authorId="0">
      <text>
        <r>
          <rPr>
            <sz val="8"/>
            <rFont val="Tahoma"/>
            <family val="2"/>
          </rPr>
          <t>Pick your Fund Title entry from the drop-down list.</t>
        </r>
      </text>
    </comment>
    <comment ref="B41" authorId="0">
      <text>
        <r>
          <rPr>
            <sz val="8"/>
            <rFont val="Tahoma"/>
            <family val="2"/>
          </rPr>
          <t>Pick your Fund Title entry from the drop-down list.</t>
        </r>
      </text>
    </comment>
    <comment ref="B46" authorId="0">
      <text>
        <r>
          <rPr>
            <sz val="8"/>
            <rFont val="Tahoma"/>
            <family val="2"/>
          </rPr>
          <t>Pick your Fund Title entry from the drop-down list.</t>
        </r>
      </text>
    </comment>
    <comment ref="B64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B65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69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73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77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81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85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90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68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B72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B76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B80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B84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B89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B51" authorId="0">
      <text>
        <r>
          <rPr>
            <sz val="8"/>
            <rFont val="Tahoma"/>
            <family val="2"/>
          </rPr>
          <t>Pick your Fund Title entry from the drop-down list.</t>
        </r>
      </text>
    </comment>
    <comment ref="B52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55" authorId="0">
      <text>
        <r>
          <rPr>
            <sz val="8"/>
            <rFont val="Tahoma"/>
            <family val="2"/>
          </rPr>
          <t>Pick your Fund Title entry from the drop-down list.</t>
        </r>
      </text>
    </comment>
    <comment ref="B56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86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94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B95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B98" authorId="0">
      <text>
        <r>
          <rPr>
            <sz val="8"/>
            <rFont val="Tahoma"/>
            <family val="2"/>
          </rPr>
          <t>Pick your entry from the drop-down list.</t>
        </r>
      </text>
    </comment>
    <comment ref="B99" authorId="0">
      <text>
        <r>
          <rPr>
            <sz val="8"/>
            <rFont val="Tahoma"/>
            <family val="2"/>
          </rPr>
          <t>Pick your Account Title entry from the drop-down list.</t>
        </r>
      </text>
    </comment>
    <comment ref="G10" authorId="0">
      <text>
        <r>
          <rPr>
            <sz val="8"/>
            <rFont val="Tahoma"/>
            <family val="2"/>
          </rPr>
          <t xml:space="preserve">Enter appropriate debits and credits in yellow cells.  Your entries will </t>
        </r>
        <r>
          <rPr>
            <u val="single"/>
            <sz val="8"/>
            <rFont val="Tahoma"/>
            <family val="2"/>
          </rPr>
          <t>not</t>
        </r>
        <r>
          <rPr>
            <sz val="8"/>
            <rFont val="Tahoma"/>
            <family val="2"/>
          </rPr>
          <t xml:space="preserve"> be verified.</t>
        </r>
      </text>
    </comment>
  </commentList>
</comments>
</file>

<file path=xl/comments9.xml><?xml version="1.0" encoding="utf-8"?>
<comments xmlns="http://schemas.openxmlformats.org/spreadsheetml/2006/main">
  <authors>
    <author>x</author>
  </authors>
  <commentList>
    <comment ref="F11" authorId="0">
      <text>
        <r>
          <rPr>
            <sz val="8"/>
            <rFont val="Tahoma"/>
            <family val="2"/>
          </rPr>
          <t>Enter appropriate data in yellow cells.  Your answer for "Fund Balance, Ending" will be verified.</t>
        </r>
      </text>
    </comment>
    <comment ref="F31" authorId="0">
      <text>
        <r>
          <rPr>
            <sz val="8"/>
            <rFont val="Tahoma"/>
            <family val="2"/>
          </rPr>
          <t>Enter appropriate data in yellow cells.  Your answer for "Total Liabilities and Fund Equity" will be verified.</t>
        </r>
      </text>
    </comment>
  </commentList>
</comments>
</file>

<file path=xl/sharedStrings.xml><?xml version="1.0" encoding="utf-8"?>
<sst xmlns="http://schemas.openxmlformats.org/spreadsheetml/2006/main" count="522" uniqueCount="208">
  <si>
    <t>Fund based financial statements:</t>
  </si>
  <si>
    <t>a.</t>
  </si>
  <si>
    <t>Funding is from property taxes, transfers and bond proceeds</t>
  </si>
  <si>
    <t>All monetary outflows are for expenses and fixed assets</t>
  </si>
  <si>
    <t>Deficit is projected</t>
  </si>
  <si>
    <t>b.</t>
  </si>
  <si>
    <t>Bond issued at face value to fund building construction</t>
  </si>
  <si>
    <t>c.</t>
  </si>
  <si>
    <t>Computer is ordered for tax department</t>
  </si>
  <si>
    <t>d.</t>
  </si>
  <si>
    <t>Computer is received</t>
  </si>
  <si>
    <t>e.</t>
  </si>
  <si>
    <t>f.</t>
  </si>
  <si>
    <t>Agreement reached to transfer money from General Fund as</t>
  </si>
  <si>
    <t>This money is not yet transferred</t>
  </si>
  <si>
    <t>City will be secondarily liable for money borrowed for this work</t>
  </si>
  <si>
    <t>g.</t>
  </si>
  <si>
    <t>Motor pool created to service government vehicles</t>
  </si>
  <si>
    <t>Money is transferred from General fund to permanently finance</t>
  </si>
  <si>
    <t xml:space="preserve">  this facility</t>
  </si>
  <si>
    <t>h.</t>
  </si>
  <si>
    <t>Property taxes are levied</t>
  </si>
  <si>
    <t>Most will be collected during current period</t>
  </si>
  <si>
    <t>A small percentage is estimated to be uncollectible</t>
  </si>
  <si>
    <t>i.</t>
  </si>
  <si>
    <t>Grant money is collected from state to supplement police salaries</t>
  </si>
  <si>
    <t>No entry has previously been recorded</t>
  </si>
  <si>
    <t>j.</t>
  </si>
  <si>
    <t>A portion of the grant money in (i.) is properly spent</t>
  </si>
  <si>
    <t>Budget is passed for police, ambulance and other activities</t>
  </si>
  <si>
    <t>Invoice for computer is paid</t>
  </si>
  <si>
    <t>General Fund</t>
  </si>
  <si>
    <t>Estimated Revenue Control</t>
  </si>
  <si>
    <t>Estimated Other Financing Sources Control</t>
  </si>
  <si>
    <t>Appropriations Control</t>
  </si>
  <si>
    <t>Capital Projects Fund</t>
  </si>
  <si>
    <t>Cash</t>
  </si>
  <si>
    <t>Other Financing Sources-Bond Proceeds</t>
  </si>
  <si>
    <t>Encumbrances</t>
  </si>
  <si>
    <t>Expenditures Control</t>
  </si>
  <si>
    <t>Vouchers Payable</t>
  </si>
  <si>
    <t>Other Financing Uses-Transfer Out-Capital Projects</t>
  </si>
  <si>
    <t>Due to Capital Projects Fund (Special Assessment)</t>
  </si>
  <si>
    <t>Due from General Fund</t>
  </si>
  <si>
    <t>Other Financing Sources-Transfer In-General Fund</t>
  </si>
  <si>
    <t>Other Financing Uses-Transfers Out-Motor Pool</t>
  </si>
  <si>
    <t>Internal Service Fund</t>
  </si>
  <si>
    <t>Other Financing-Transfers In-General Fund</t>
  </si>
  <si>
    <t>Property Taxes Receivable</t>
  </si>
  <si>
    <t>Revenues-Property Taxes</t>
  </si>
  <si>
    <t>Allowance for Uncollectible Taxes</t>
  </si>
  <si>
    <t>Special Revenue Fund</t>
  </si>
  <si>
    <t>I.</t>
  </si>
  <si>
    <t>Expenditures</t>
  </si>
  <si>
    <t>Debt Service Fund</t>
  </si>
  <si>
    <t>Permanent Fund</t>
  </si>
  <si>
    <t>Enterprise Fund</t>
  </si>
  <si>
    <t>Agency Fund</t>
  </si>
  <si>
    <t>Pension Trust Fund</t>
  </si>
  <si>
    <t>Investment Trust Fund</t>
  </si>
  <si>
    <t>Private Purpose Trust Fund</t>
  </si>
  <si>
    <t>Fund Balance-Reserved for Encumbrances</t>
  </si>
  <si>
    <t>Expenditures-Salaries</t>
  </si>
  <si>
    <t>Revenues-Grant</t>
  </si>
  <si>
    <t>Credits</t>
  </si>
  <si>
    <t>General Journal</t>
  </si>
  <si>
    <t>Debits</t>
  </si>
  <si>
    <t>FUND-BASED FINANCIAL STATEMENTS</t>
  </si>
  <si>
    <t>Student Name:</t>
  </si>
  <si>
    <t>Class:</t>
  </si>
  <si>
    <t>GOVERNMENT-WIDE FINANCIAL STATEMENTS</t>
  </si>
  <si>
    <t>Governmental Activities</t>
  </si>
  <si>
    <t>No entry</t>
  </si>
  <si>
    <t>Bonds Payable</t>
  </si>
  <si>
    <t>Equipment</t>
  </si>
  <si>
    <t>Deferred Revenues</t>
  </si>
  <si>
    <t>Expense-Public Safety</t>
  </si>
  <si>
    <t>Revenues</t>
  </si>
  <si>
    <t>CITY OF PUDDING</t>
  </si>
  <si>
    <t>Ordered new truck for sanitation department-cost</t>
  </si>
  <si>
    <t>Printing work charged by city print shop for school system</t>
  </si>
  <si>
    <t>Bond issued to build new road</t>
  </si>
  <si>
    <t>Truck ordered in (a.) received at actual cost (not yet paid)</t>
  </si>
  <si>
    <t>Cash transferred from General Fund to Capital Projects fund</t>
  </si>
  <si>
    <t>State grant received to be spent to promote recycling</t>
  </si>
  <si>
    <t>Cash received from State (g.) is expended appropriately</t>
  </si>
  <si>
    <t>Cash transferred from General Fund to Enterprise Fund for pool</t>
  </si>
  <si>
    <t>Due to Internal Service Fund</t>
  </si>
  <si>
    <t>Other Financing Sources-Bonds Proceeds</t>
  </si>
  <si>
    <t>Encumbrance Control</t>
  </si>
  <si>
    <t>Other Financing Uses-Transfer Out</t>
  </si>
  <si>
    <t>Other Financing Sources-Transfers In</t>
  </si>
  <si>
    <t>Fund-Based Financial Statements</t>
  </si>
  <si>
    <t>Government-Wide Financial Statements</t>
  </si>
  <si>
    <t>Business Type Activities</t>
  </si>
  <si>
    <t>No Entry</t>
  </si>
  <si>
    <t>Transfers In-General Fund</t>
  </si>
  <si>
    <t>Equipment-Trucks</t>
  </si>
  <si>
    <t>Vouchers or Accounts Payable</t>
  </si>
  <si>
    <t>Expense</t>
  </si>
  <si>
    <t>Transfers Out</t>
  </si>
  <si>
    <t>Local government transactions:</t>
  </si>
  <si>
    <t>Bond sold at face value to finance warehouse construction</t>
  </si>
  <si>
    <t>Contract signed for warehouse construction</t>
  </si>
  <si>
    <t>Transfer of unrestricted funds made to pay debt in (a.)</t>
  </si>
  <si>
    <t>Equipment for fire department received (cost)</t>
  </si>
  <si>
    <t>Supplies for school purchased for cash</t>
  </si>
  <si>
    <t>State grant awarded to supplement police salaries</t>
  </si>
  <si>
    <t>Portion anticipated as uncollectible</t>
  </si>
  <si>
    <t>Expenditures Control-Machinery and Equipment</t>
  </si>
  <si>
    <t>Inventory of Supplies</t>
  </si>
  <si>
    <t>Taxes Receivable</t>
  </si>
  <si>
    <t>Allowance for Uncollectible Current Taxes</t>
  </si>
  <si>
    <t>Machinery and Equipment</t>
  </si>
  <si>
    <t>CHESTERFIELD COUNTY</t>
  </si>
  <si>
    <t>Anticipated revenue</t>
  </si>
  <si>
    <t>Approved spending</t>
  </si>
  <si>
    <t>Operating transfers out</t>
  </si>
  <si>
    <t>Contract signed for central office construction</t>
  </si>
  <si>
    <t>Invoice received and paid when building completed</t>
  </si>
  <si>
    <t>Previously unrestricted funds set aside to pay bonds from (c.)</t>
  </si>
  <si>
    <t>Portion of bonds comes due and is paid</t>
  </si>
  <si>
    <t>Portion of payment representing interest</t>
  </si>
  <si>
    <t>Property tax assessment mailed</t>
  </si>
  <si>
    <t>Property tax assessment assessed</t>
  </si>
  <si>
    <t>Portion assumed collectible in this period</t>
  </si>
  <si>
    <t>Portion assumed collectible in subsequent periods</t>
  </si>
  <si>
    <t>Remainder expected to be uncollectible</t>
  </si>
  <si>
    <t>Cash received from toll road</t>
  </si>
  <si>
    <t>Investments are received by county as donation</t>
  </si>
  <si>
    <t>Bonds sold at face value for construction of central office</t>
  </si>
  <si>
    <t>Estimated Revenues Control</t>
  </si>
  <si>
    <t>Budgetary Fund Balance</t>
  </si>
  <si>
    <t>Encumbrances Control</t>
  </si>
  <si>
    <t>Other Financing Sources Control</t>
  </si>
  <si>
    <t>Contracts Payable</t>
  </si>
  <si>
    <t>Other Financing Uses Control</t>
  </si>
  <si>
    <t>Other Financing Resources</t>
  </si>
  <si>
    <t>Expenditures Control-Bonds</t>
  </si>
  <si>
    <t>Expenditures Control-Interest</t>
  </si>
  <si>
    <t>Due to State</t>
  </si>
  <si>
    <t>Investments</t>
  </si>
  <si>
    <t>Fund Balance-Reserved for Park Beautification</t>
  </si>
  <si>
    <t>Buildings</t>
  </si>
  <si>
    <t>Interest Expense</t>
  </si>
  <si>
    <t>Revenues-Reserved for Highway Maintenance</t>
  </si>
  <si>
    <t>Revenues-Donations</t>
  </si>
  <si>
    <t>Estimated Other Financing Uses-Operating Transfers</t>
  </si>
  <si>
    <t>CITY OF JENNINGS</t>
  </si>
  <si>
    <t>Trial Balance</t>
  </si>
  <si>
    <t>Debit</t>
  </si>
  <si>
    <t>Credit</t>
  </si>
  <si>
    <t>Contracts payable</t>
  </si>
  <si>
    <t>Deferred revenues</t>
  </si>
  <si>
    <t>Taxes receivable</t>
  </si>
  <si>
    <t>Vouchers payable</t>
  </si>
  <si>
    <t>GENERAL FUND</t>
  </si>
  <si>
    <t>(Condensed)</t>
  </si>
  <si>
    <t xml:space="preserve">  Excess (deficiency) of revenues over expenditures</t>
  </si>
  <si>
    <t>Other financing sources (uses):</t>
  </si>
  <si>
    <t xml:space="preserve">  Bond proceeds</t>
  </si>
  <si>
    <t xml:space="preserve">  Transfers in</t>
  </si>
  <si>
    <t xml:space="preserve">  Transfers out</t>
  </si>
  <si>
    <t>Total Other Financing Sources and Uses</t>
  </si>
  <si>
    <t>Change in Fund Balance</t>
  </si>
  <si>
    <t>Fund Balance, Beginning</t>
  </si>
  <si>
    <t>Fund Balance, Ending</t>
  </si>
  <si>
    <t>Balance Sheet</t>
  </si>
  <si>
    <t xml:space="preserve">  Total Assets</t>
  </si>
  <si>
    <t>Assets</t>
  </si>
  <si>
    <t>Liabilities</t>
  </si>
  <si>
    <t>Accounts payable</t>
  </si>
  <si>
    <t>Due to Debt Service Fund</t>
  </si>
  <si>
    <t xml:space="preserve">  Total Liabilities</t>
  </si>
  <si>
    <t xml:space="preserve">  Total Fund Balance</t>
  </si>
  <si>
    <t>Due from Capital Projects Fund</t>
  </si>
  <si>
    <t>partial payment for special assessments project</t>
  </si>
  <si>
    <t>(Budgetary) Fund Balance</t>
  </si>
  <si>
    <t>Contributed Capital</t>
  </si>
  <si>
    <t>Contribution Revenue</t>
  </si>
  <si>
    <t>Statement of Revenues, Expenditures, and Other Changes in Fund Balance</t>
  </si>
  <si>
    <t>Fund balances</t>
  </si>
  <si>
    <t>Expense-Public Service</t>
  </si>
  <si>
    <t>Transfers Out-Swimming Pool</t>
  </si>
  <si>
    <t xml:space="preserve">  Totals</t>
  </si>
  <si>
    <t>Accounts Payable</t>
  </si>
  <si>
    <t>Due from Capital Projects Funds</t>
  </si>
  <si>
    <t>Due to Debt Service Funds</t>
  </si>
  <si>
    <t>Fund Balance-Unassigned</t>
  </si>
  <si>
    <t>Other Financing Uses-Transfers Out</t>
  </si>
  <si>
    <t>Unassigned</t>
  </si>
  <si>
    <t>Total Liabilities and Fund Balances</t>
  </si>
  <si>
    <t>Revenue</t>
  </si>
  <si>
    <t>Anticipated cost of fire department equipment at time of order</t>
  </si>
  <si>
    <t>Fund Financial Statements</t>
  </si>
  <si>
    <t>Revenues - Property Taxes</t>
  </si>
  <si>
    <t>Revenues-Control</t>
  </si>
  <si>
    <t>Year Ending December 31, 2013</t>
  </si>
  <si>
    <t>Problem 11-35</t>
  </si>
  <si>
    <t>Given P11-35:</t>
  </si>
  <si>
    <t>Problem 11-36</t>
  </si>
  <si>
    <t>Given P11-36:</t>
  </si>
  <si>
    <t>Problem 11-37</t>
  </si>
  <si>
    <t>Given P11-37:</t>
  </si>
  <si>
    <t>Problem 11-40</t>
  </si>
  <si>
    <t>Given P11-40:</t>
  </si>
  <si>
    <t>Problem 11-41</t>
  </si>
  <si>
    <t>Given P11-41: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</si>
</sst>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mmmm\ d\,\ yyyy"/>
  </numFmts>
  <fonts count="25"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u val="single"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  <border>
      <left>
        <color indexed="63"/>
      </left>
      <right style="thin"/>
      <top style="hair">
        <color indexed="44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>
        <color indexed="44"/>
      </top>
      <bottom style="hair">
        <color indexed="4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41" fontId="0" fillId="8" borderId="0" applyBorder="0" applyAlignment="0" applyProtection="0"/>
    <xf numFmtId="41" fontId="0" fillId="22" borderId="0" applyBorder="0" applyAlignment="0">
      <protection locked="0"/>
    </xf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8" borderId="0" xfId="0" applyFill="1" applyAlignment="1">
      <alignment/>
    </xf>
    <xf numFmtId="0" fontId="0" fillId="0" borderId="0" xfId="0" applyFont="1" applyAlignment="1">
      <alignment/>
    </xf>
    <xf numFmtId="0" fontId="0" fillId="8" borderId="0" xfId="0" applyFont="1" applyFill="1" applyAlignment="1">
      <alignment/>
    </xf>
    <xf numFmtId="0" fontId="2" fillId="8" borderId="0" xfId="0" applyFont="1" applyFill="1" applyAlignment="1">
      <alignment horizontal="centerContinuous"/>
    </xf>
    <xf numFmtId="0" fontId="0" fillId="8" borderId="0" xfId="0" applyFill="1" applyAlignment="1">
      <alignment horizontal="centerContinuous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1" xfId="0" applyFont="1" applyFill="1" applyBorder="1" applyAlignment="1">
      <alignment/>
    </xf>
    <xf numFmtId="0" fontId="0" fillId="8" borderId="12" xfId="0" applyFont="1" applyFill="1" applyBorder="1" applyAlignment="1">
      <alignment/>
    </xf>
    <xf numFmtId="0" fontId="0" fillId="8" borderId="13" xfId="0" applyFont="1" applyFill="1" applyBorder="1" applyAlignment="1">
      <alignment/>
    </xf>
    <xf numFmtId="0" fontId="0" fillId="8" borderId="13" xfId="0" applyFill="1" applyBorder="1" applyAlignment="1">
      <alignment horizontal="center"/>
    </xf>
    <xf numFmtId="0" fontId="0" fillId="8" borderId="13" xfId="0" applyFont="1" applyFill="1" applyBorder="1" applyAlignment="1">
      <alignment horizontal="center"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8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165" fontId="0" fillId="8" borderId="0" xfId="42" applyNumberFormat="1" applyFont="1" applyFill="1" applyAlignment="1">
      <alignment/>
    </xf>
    <xf numFmtId="165" fontId="0" fillId="0" borderId="0" xfId="42" applyNumberFormat="1" applyFont="1" applyAlignment="1">
      <alignment/>
    </xf>
    <xf numFmtId="165" fontId="0" fillId="8" borderId="0" xfId="42" applyNumberFormat="1" applyFont="1" applyFill="1" applyAlignment="1">
      <alignment horizontal="centerContinuous"/>
    </xf>
    <xf numFmtId="165" fontId="0" fillId="8" borderId="0" xfId="42" applyNumberFormat="1" applyFont="1" applyFill="1" applyBorder="1" applyAlignment="1">
      <alignment horizontal="center"/>
    </xf>
    <xf numFmtId="165" fontId="0" fillId="8" borderId="0" xfId="42" applyNumberFormat="1" applyFont="1" applyFill="1" applyBorder="1" applyAlignment="1">
      <alignment horizontal="center"/>
    </xf>
    <xf numFmtId="0" fontId="0" fillId="8" borderId="0" xfId="0" applyFill="1" applyBorder="1" applyAlignment="1">
      <alignment/>
    </xf>
    <xf numFmtId="165" fontId="0" fillId="8" borderId="0" xfId="42" applyNumberFormat="1" applyFill="1" applyAlignment="1">
      <alignment/>
    </xf>
    <xf numFmtId="165" fontId="0" fillId="8" borderId="15" xfId="42" applyNumberFormat="1" applyFill="1" applyBorder="1" applyAlignment="1">
      <alignment/>
    </xf>
    <xf numFmtId="165" fontId="0" fillId="8" borderId="0" xfId="42" applyNumberFormat="1" applyFill="1" applyAlignment="1">
      <alignment horizontal="centerContinuous"/>
    </xf>
    <xf numFmtId="165" fontId="0" fillId="8" borderId="0" xfId="42" applyNumberFormat="1" applyFill="1" applyBorder="1" applyAlignment="1">
      <alignment horizontal="center"/>
    </xf>
    <xf numFmtId="9" fontId="0" fillId="8" borderId="0" xfId="61" applyFill="1" applyAlignment="1">
      <alignment/>
    </xf>
    <xf numFmtId="165" fontId="0" fillId="8" borderId="0" xfId="42" applyNumberFormat="1" applyFont="1" applyFill="1" applyAlignment="1" applyProtection="1">
      <alignment/>
      <protection locked="0"/>
    </xf>
    <xf numFmtId="165" fontId="0" fillId="8" borderId="0" xfId="42" applyNumberFormat="1" applyFill="1" applyAlignment="1" applyProtection="1">
      <alignment/>
      <protection/>
    </xf>
    <xf numFmtId="0" fontId="3" fillId="8" borderId="0" xfId="0" applyFont="1" applyFill="1" applyBorder="1" applyAlignment="1">
      <alignment horizontal="center"/>
    </xf>
    <xf numFmtId="41" fontId="0" fillId="22" borderId="10" xfId="42" applyNumberFormat="1" applyFont="1" applyFill="1" applyBorder="1" applyAlignment="1" applyProtection="1">
      <alignment horizontal="center"/>
      <protection locked="0"/>
    </xf>
    <xf numFmtId="41" fontId="0" fillId="8" borderId="12" xfId="42" applyNumberFormat="1" applyFont="1" applyFill="1" applyBorder="1" applyAlignment="1">
      <alignment/>
    </xf>
    <xf numFmtId="41" fontId="0" fillId="8" borderId="11" xfId="42" applyNumberFormat="1" applyFont="1" applyFill="1" applyBorder="1" applyAlignment="1">
      <alignment/>
    </xf>
    <xf numFmtId="41" fontId="0" fillId="22" borderId="13" xfId="42" applyNumberFormat="1" applyFont="1" applyFill="1" applyBorder="1" applyAlignment="1" applyProtection="1">
      <alignment horizontal="center"/>
      <protection locked="0"/>
    </xf>
    <xf numFmtId="165" fontId="2" fillId="8" borderId="15" xfId="42" applyNumberFormat="1" applyFont="1" applyFill="1" applyBorder="1" applyAlignment="1">
      <alignment horizontal="center"/>
    </xf>
    <xf numFmtId="41" fontId="2" fillId="8" borderId="15" xfId="0" applyNumberFormat="1" applyFont="1" applyFill="1" applyBorder="1" applyAlignment="1">
      <alignment horizontal="center"/>
    </xf>
    <xf numFmtId="41" fontId="0" fillId="8" borderId="11" xfId="42" applyNumberFormat="1" applyFont="1" applyFill="1" applyBorder="1" applyAlignment="1">
      <alignment horizontal="center"/>
    </xf>
    <xf numFmtId="41" fontId="0" fillId="22" borderId="13" xfId="42" applyNumberFormat="1" applyFont="1" applyFill="1" applyBorder="1" applyAlignment="1" applyProtection="1">
      <alignment horizontal="center"/>
      <protection locked="0"/>
    </xf>
    <xf numFmtId="41" fontId="0" fillId="8" borderId="12" xfId="42" applyNumberFormat="1" applyFont="1" applyFill="1" applyBorder="1" applyAlignment="1">
      <alignment horizontal="center"/>
    </xf>
    <xf numFmtId="41" fontId="0" fillId="8" borderId="10" xfId="42" applyNumberFormat="1" applyFont="1" applyFill="1" applyBorder="1" applyAlignment="1">
      <alignment horizontal="center"/>
    </xf>
    <xf numFmtId="41" fontId="0" fillId="22" borderId="12" xfId="42" applyNumberFormat="1" applyFont="1" applyFill="1" applyBorder="1" applyAlignment="1" applyProtection="1">
      <alignment/>
      <protection locked="0"/>
    </xf>
    <xf numFmtId="0" fontId="0" fillId="8" borderId="0" xfId="0" applyFont="1" applyFill="1" applyBorder="1" applyAlignment="1">
      <alignment/>
    </xf>
    <xf numFmtId="0" fontId="0" fillId="8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8" borderId="0" xfId="0" applyFont="1" applyFill="1" applyBorder="1" applyAlignment="1">
      <alignment horizontal="centerContinuous"/>
    </xf>
    <xf numFmtId="0" fontId="3" fillId="8" borderId="0" xfId="0" applyFont="1" applyFill="1" applyAlignment="1">
      <alignment horizontal="center"/>
    </xf>
    <xf numFmtId="42" fontId="0" fillId="8" borderId="0" xfId="44" applyNumberFormat="1" applyFill="1" applyAlignment="1">
      <alignment/>
    </xf>
    <xf numFmtId="42" fontId="0" fillId="8" borderId="0" xfId="42" applyNumberFormat="1" applyFill="1" applyAlignment="1">
      <alignment/>
    </xf>
    <xf numFmtId="42" fontId="0" fillId="8" borderId="0" xfId="44" applyNumberFormat="1" applyFont="1" applyFill="1" applyAlignment="1">
      <alignment/>
    </xf>
    <xf numFmtId="42" fontId="0" fillId="8" borderId="0" xfId="42" applyNumberFormat="1" applyFont="1" applyFill="1" applyAlignment="1">
      <alignment/>
    </xf>
    <xf numFmtId="42" fontId="0" fillId="8" borderId="0" xfId="0" applyNumberFormat="1" applyFont="1" applyFill="1" applyAlignment="1">
      <alignment/>
    </xf>
    <xf numFmtId="41" fontId="0" fillId="22" borderId="10" xfId="42" applyNumberFormat="1" applyFill="1" applyBorder="1" applyAlignment="1" applyProtection="1">
      <alignment horizontal="center"/>
      <protection locked="0"/>
    </xf>
    <xf numFmtId="41" fontId="0" fillId="22" borderId="13" xfId="42" applyNumberFormat="1" applyFill="1" applyBorder="1" applyAlignment="1" applyProtection="1">
      <alignment horizontal="center"/>
      <protection locked="0"/>
    </xf>
    <xf numFmtId="41" fontId="0" fillId="8" borderId="11" xfId="42" applyNumberForma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41" fontId="0" fillId="8" borderId="11" xfId="42" applyNumberFormat="1" applyFont="1" applyFill="1" applyBorder="1" applyAlignment="1">
      <alignment horizontal="center"/>
    </xf>
    <xf numFmtId="165" fontId="0" fillId="8" borderId="0" xfId="42" applyNumberFormat="1" applyFont="1" applyFill="1" applyAlignment="1">
      <alignment horizontal="center"/>
    </xf>
    <xf numFmtId="41" fontId="0" fillId="8" borderId="0" xfId="42" applyNumberFormat="1" applyFont="1" applyFill="1" applyAlignment="1">
      <alignment/>
    </xf>
    <xf numFmtId="41" fontId="0" fillId="8" borderId="15" xfId="42" applyNumberFormat="1" applyFont="1" applyFill="1" applyBorder="1" applyAlignment="1">
      <alignment/>
    </xf>
    <xf numFmtId="42" fontId="0" fillId="8" borderId="16" xfId="44" applyNumberFormat="1" applyFont="1" applyFill="1" applyBorder="1" applyAlignment="1">
      <alignment/>
    </xf>
    <xf numFmtId="41" fontId="0" fillId="22" borderId="15" xfId="42" applyNumberFormat="1" applyFont="1" applyFill="1" applyBorder="1" applyAlignment="1" applyProtection="1">
      <alignment/>
      <protection locked="0"/>
    </xf>
    <xf numFmtId="41" fontId="0" fillId="22" borderId="17" xfId="42" applyNumberFormat="1" applyFont="1" applyFill="1" applyBorder="1" applyAlignment="1" applyProtection="1">
      <alignment/>
      <protection locked="0"/>
    </xf>
    <xf numFmtId="42" fontId="0" fillId="22" borderId="18" xfId="44" applyNumberFormat="1" applyFont="1" applyFill="1" applyBorder="1" applyAlignment="1" applyProtection="1">
      <alignment/>
      <protection locked="0"/>
    </xf>
    <xf numFmtId="42" fontId="0" fillId="22" borderId="0" xfId="44" applyNumberFormat="1" applyFont="1" applyFill="1" applyAlignment="1" applyProtection="1">
      <alignment/>
      <protection locked="0"/>
    </xf>
    <xf numFmtId="42" fontId="0" fillId="22" borderId="19" xfId="44" applyNumberFormat="1" applyFont="1" applyFill="1" applyBorder="1" applyAlignment="1" applyProtection="1">
      <alignment/>
      <protection locked="0"/>
    </xf>
    <xf numFmtId="42" fontId="0" fillId="22" borderId="16" xfId="44" applyNumberFormat="1" applyFont="1" applyFill="1" applyBorder="1" applyAlignment="1" applyProtection="1">
      <alignment/>
      <protection locked="0"/>
    </xf>
    <xf numFmtId="42" fontId="0" fillId="22" borderId="15" xfId="42" applyNumberFormat="1" applyFont="1" applyFill="1" applyBorder="1" applyAlignment="1" applyProtection="1">
      <alignment/>
      <protection locked="0"/>
    </xf>
    <xf numFmtId="42" fontId="0" fillId="22" borderId="20" xfId="44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42" fontId="0" fillId="22" borderId="21" xfId="44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 locked="0"/>
    </xf>
    <xf numFmtId="0" fontId="0" fillId="22" borderId="0" xfId="0" applyFill="1" applyBorder="1" applyAlignment="1" applyProtection="1">
      <alignment/>
      <protection locked="0"/>
    </xf>
    <xf numFmtId="0" fontId="0" fillId="22" borderId="18" xfId="0" applyFill="1" applyBorder="1" applyAlignment="1" applyProtection="1">
      <alignment/>
      <protection locked="0"/>
    </xf>
    <xf numFmtId="0" fontId="0" fillId="22" borderId="22" xfId="0" applyFill="1" applyBorder="1" applyAlignment="1" applyProtection="1">
      <alignment/>
      <protection locked="0"/>
    </xf>
    <xf numFmtId="0" fontId="0" fillId="22" borderId="17" xfId="0" applyFill="1" applyBorder="1" applyAlignment="1" applyProtection="1">
      <alignment/>
      <protection locked="0"/>
    </xf>
    <xf numFmtId="0" fontId="2" fillId="8" borderId="0" xfId="0" applyFont="1" applyFill="1" applyAlignment="1">
      <alignment horizontal="center"/>
    </xf>
    <xf numFmtId="0" fontId="2" fillId="22" borderId="15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22" borderId="15" xfId="0" applyFont="1" applyFill="1" applyBorder="1" applyAlignment="1" applyProtection="1">
      <alignment horizontal="left"/>
      <protection locked="0"/>
    </xf>
    <xf numFmtId="0" fontId="0" fillId="8" borderId="0" xfId="0" applyFill="1" applyAlignment="1">
      <alignment horizontal="left"/>
    </xf>
    <xf numFmtId="0" fontId="0" fillId="0" borderId="0" xfId="0" applyAlignment="1">
      <alignment horizontal="left"/>
    </xf>
    <xf numFmtId="0" fontId="0" fillId="22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2" fillId="22" borderId="25" xfId="0" applyFont="1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22" borderId="22" xfId="0" applyFill="1" applyBorder="1" applyAlignment="1" applyProtection="1">
      <alignment horizontal="left"/>
      <protection locked="0"/>
    </xf>
    <xf numFmtId="0" fontId="0" fillId="22" borderId="23" xfId="0" applyFill="1" applyBorder="1" applyAlignment="1" applyProtection="1">
      <alignment horizontal="left"/>
      <protection locked="0"/>
    </xf>
    <xf numFmtId="0" fontId="0" fillId="22" borderId="27" xfId="0" applyFill="1" applyBorder="1" applyAlignment="1" applyProtection="1">
      <alignment/>
      <protection locked="0"/>
    </xf>
    <xf numFmtId="0" fontId="0" fillId="8" borderId="0" xfId="0" applyFont="1" applyFill="1" applyAlignment="1">
      <alignment horizontal="left"/>
    </xf>
    <xf numFmtId="0" fontId="2" fillId="8" borderId="0" xfId="0" applyFont="1" applyFill="1" applyAlignment="1">
      <alignment horizontal="left"/>
    </xf>
    <xf numFmtId="0" fontId="2" fillId="8" borderId="0" xfId="0" applyFont="1" applyFill="1" applyBorder="1" applyAlignment="1">
      <alignment horizontal="center"/>
    </xf>
    <xf numFmtId="0" fontId="0" fillId="22" borderId="0" xfId="0" applyFill="1" applyBorder="1" applyAlignment="1" applyProtection="1">
      <alignment horizontal="left"/>
      <protection locked="0"/>
    </xf>
    <xf numFmtId="0" fontId="0" fillId="22" borderId="26" xfId="0" applyFill="1" applyBorder="1" applyAlignment="1" applyProtection="1">
      <alignment horizontal="left"/>
      <protection locked="0"/>
    </xf>
    <xf numFmtId="0" fontId="0" fillId="0" borderId="27" xfId="0" applyBorder="1" applyAlignment="1" applyProtection="1">
      <alignment/>
      <protection locked="0"/>
    </xf>
    <xf numFmtId="168" fontId="2" fillId="8" borderId="0" xfId="0" applyNumberFormat="1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H Blue w/ #" xfId="56"/>
    <cellStyle name="MH Yellow w/ #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showGridLines="0" tabSelected="1" zoomScalePageLayoutView="0" workbookViewId="0" topLeftCell="A1">
      <selection activeCell="E1" sqref="E1:F1"/>
    </sheetView>
  </sheetViews>
  <sheetFormatPr defaultColWidth="9.140625" defaultRowHeight="12.75"/>
  <cols>
    <col min="1" max="1" width="3.28125" style="0" customWidth="1"/>
    <col min="2" max="2" width="2.140625" style="0" customWidth="1"/>
    <col min="3" max="8" width="12.7109375" style="0" customWidth="1"/>
    <col min="9" max="9" width="2.7109375" style="2" customWidth="1"/>
    <col min="10" max="13" width="12.7109375" style="2" customWidth="1"/>
    <col min="14" max="14" width="12.7109375" style="0" customWidth="1"/>
    <col min="15" max="17" width="30.7109375" style="0" hidden="1" customWidth="1"/>
    <col min="18" max="29" width="12.7109375" style="0" customWidth="1"/>
  </cols>
  <sheetData>
    <row r="1" spans="4:17" ht="12.75">
      <c r="D1" s="13" t="s">
        <v>68</v>
      </c>
      <c r="E1" s="74"/>
      <c r="F1" s="74"/>
      <c r="G1" s="71"/>
      <c r="H1" s="71"/>
      <c r="O1" t="s">
        <v>31</v>
      </c>
      <c r="P1" t="s">
        <v>71</v>
      </c>
      <c r="Q1" t="s">
        <v>50</v>
      </c>
    </row>
    <row r="2" spans="4:17" ht="12.75">
      <c r="D2" s="13" t="s">
        <v>69</v>
      </c>
      <c r="E2" s="74"/>
      <c r="F2" s="74"/>
      <c r="G2" s="71"/>
      <c r="H2" s="71"/>
      <c r="O2" t="s">
        <v>51</v>
      </c>
      <c r="P2" t="s">
        <v>72</v>
      </c>
      <c r="Q2" t="s">
        <v>34</v>
      </c>
    </row>
    <row r="3" spans="4:17" ht="12.75">
      <c r="D3" s="14"/>
      <c r="E3" s="73" t="s">
        <v>198</v>
      </c>
      <c r="F3" s="73"/>
      <c r="G3" s="70"/>
      <c r="H3" s="70"/>
      <c r="O3" t="s">
        <v>35</v>
      </c>
      <c r="Q3" t="s">
        <v>73</v>
      </c>
    </row>
    <row r="4" spans="15:17" ht="12.75">
      <c r="O4" t="s">
        <v>54</v>
      </c>
      <c r="Q4" t="s">
        <v>36</v>
      </c>
    </row>
    <row r="5" spans="1:17" ht="12.75">
      <c r="A5" s="4"/>
      <c r="B5" s="79" t="s">
        <v>67</v>
      </c>
      <c r="C5" s="79"/>
      <c r="D5" s="79"/>
      <c r="E5" s="79"/>
      <c r="F5" s="79"/>
      <c r="G5" s="79"/>
      <c r="H5" s="79"/>
      <c r="I5" s="3"/>
      <c r="O5" t="s">
        <v>55</v>
      </c>
      <c r="Q5" t="s">
        <v>178</v>
      </c>
    </row>
    <row r="6" spans="1:17" ht="12.75">
      <c r="A6" s="4"/>
      <c r="B6" s="79" t="s">
        <v>65</v>
      </c>
      <c r="C6" s="79"/>
      <c r="D6" s="79"/>
      <c r="E6" s="79"/>
      <c r="F6" s="79"/>
      <c r="G6" s="79"/>
      <c r="H6" s="79"/>
      <c r="I6" s="3"/>
      <c r="O6" t="s">
        <v>56</v>
      </c>
      <c r="Q6" t="s">
        <v>75</v>
      </c>
    </row>
    <row r="7" spans="1:17" ht="12.75">
      <c r="A7" s="15"/>
      <c r="B7" s="15"/>
      <c r="C7" s="15"/>
      <c r="D7" s="15"/>
      <c r="E7" s="15"/>
      <c r="F7" s="15"/>
      <c r="G7" s="1"/>
      <c r="H7" s="1"/>
      <c r="I7" s="3"/>
      <c r="O7" t="s">
        <v>46</v>
      </c>
      <c r="Q7" t="s">
        <v>43</v>
      </c>
    </row>
    <row r="8" spans="1:17" ht="12.75">
      <c r="A8" s="43" t="s">
        <v>1</v>
      </c>
      <c r="B8" s="80"/>
      <c r="C8" s="81"/>
      <c r="D8" s="81"/>
      <c r="E8" s="81"/>
      <c r="F8" s="81"/>
      <c r="G8" s="56" t="s">
        <v>66</v>
      </c>
      <c r="H8" s="56" t="s">
        <v>64</v>
      </c>
      <c r="I8" s="3"/>
      <c r="O8" t="s">
        <v>57</v>
      </c>
      <c r="Q8" t="s">
        <v>42</v>
      </c>
    </row>
    <row r="9" spans="1:17" ht="12.75">
      <c r="A9" s="15"/>
      <c r="B9" s="75"/>
      <c r="C9" s="75"/>
      <c r="D9" s="75"/>
      <c r="E9" s="75"/>
      <c r="F9" s="75"/>
      <c r="G9" s="6"/>
      <c r="H9" s="9"/>
      <c r="I9" s="3"/>
      <c r="O9" t="s">
        <v>58</v>
      </c>
      <c r="Q9" t="s">
        <v>38</v>
      </c>
    </row>
    <row r="10" spans="1:17" ht="12.75">
      <c r="A10" s="15"/>
      <c r="B10" s="78"/>
      <c r="C10" s="78"/>
      <c r="D10" s="78"/>
      <c r="E10" s="78"/>
      <c r="F10" s="78"/>
      <c r="G10" s="7"/>
      <c r="H10" s="10"/>
      <c r="I10" s="3"/>
      <c r="O10" t="s">
        <v>59</v>
      </c>
      <c r="Q10" t="s">
        <v>74</v>
      </c>
    </row>
    <row r="11" spans="1:17" ht="12.75">
      <c r="A11" s="15"/>
      <c r="B11" s="77"/>
      <c r="C11" s="78"/>
      <c r="D11" s="78"/>
      <c r="E11" s="78"/>
      <c r="F11" s="78"/>
      <c r="G11" s="6"/>
      <c r="H11" s="9"/>
      <c r="I11" s="3"/>
      <c r="O11" t="s">
        <v>60</v>
      </c>
      <c r="Q11" t="s">
        <v>33</v>
      </c>
    </row>
    <row r="12" spans="1:17" ht="12.75">
      <c r="A12" s="15"/>
      <c r="B12" s="15"/>
      <c r="C12" s="77"/>
      <c r="D12" s="77"/>
      <c r="E12" s="77"/>
      <c r="F12" s="77"/>
      <c r="G12" s="8"/>
      <c r="H12" s="11"/>
      <c r="I12" s="3"/>
      <c r="Q12" t="s">
        <v>32</v>
      </c>
    </row>
    <row r="13" spans="1:17" ht="12.75">
      <c r="A13" s="15"/>
      <c r="B13" s="15"/>
      <c r="C13" s="15"/>
      <c r="D13" s="15"/>
      <c r="E13" s="15"/>
      <c r="F13" s="15"/>
      <c r="G13" s="1"/>
      <c r="H13" s="1"/>
      <c r="I13" s="3"/>
      <c r="Q13" t="s">
        <v>39</v>
      </c>
    </row>
    <row r="14" spans="1:17" ht="12.75">
      <c r="A14" s="43" t="s">
        <v>5</v>
      </c>
      <c r="B14" s="80"/>
      <c r="C14" s="81"/>
      <c r="D14" s="81"/>
      <c r="E14" s="81"/>
      <c r="F14" s="81"/>
      <c r="G14" s="56" t="s">
        <v>66</v>
      </c>
      <c r="H14" s="56" t="s">
        <v>64</v>
      </c>
      <c r="I14" s="3"/>
      <c r="Q14" t="s">
        <v>62</v>
      </c>
    </row>
    <row r="15" spans="1:17" ht="12.75">
      <c r="A15" s="15"/>
      <c r="B15" s="75"/>
      <c r="C15" s="76"/>
      <c r="D15" s="76"/>
      <c r="E15" s="76"/>
      <c r="F15" s="76"/>
      <c r="G15" s="6"/>
      <c r="H15" s="9"/>
      <c r="I15" s="3"/>
      <c r="Q15" t="s">
        <v>76</v>
      </c>
    </row>
    <row r="16" spans="1:17" ht="12.75">
      <c r="A16" s="15"/>
      <c r="B16" s="15"/>
      <c r="C16" s="77"/>
      <c r="D16" s="77"/>
      <c r="E16" s="77"/>
      <c r="F16" s="77"/>
      <c r="G16" s="7"/>
      <c r="H16" s="12"/>
      <c r="I16" s="3"/>
      <c r="Q16" t="s">
        <v>61</v>
      </c>
    </row>
    <row r="17" spans="1:17" ht="12.75">
      <c r="A17" s="15"/>
      <c r="B17" s="15"/>
      <c r="C17" s="15"/>
      <c r="D17" s="15"/>
      <c r="E17" s="15"/>
      <c r="F17" s="15"/>
      <c r="G17" s="1"/>
      <c r="H17" s="1"/>
      <c r="I17" s="3"/>
      <c r="Q17" t="s">
        <v>177</v>
      </c>
    </row>
    <row r="18" spans="1:17" ht="12.75">
      <c r="A18" s="43" t="s">
        <v>7</v>
      </c>
      <c r="B18" s="80"/>
      <c r="C18" s="81"/>
      <c r="D18" s="81"/>
      <c r="E18" s="81"/>
      <c r="F18" s="81"/>
      <c r="G18" s="56" t="s">
        <v>66</v>
      </c>
      <c r="H18" s="56" t="s">
        <v>64</v>
      </c>
      <c r="I18" s="3"/>
      <c r="Q18" t="s">
        <v>37</v>
      </c>
    </row>
    <row r="19" spans="1:17" ht="12.75">
      <c r="A19" s="15"/>
      <c r="B19" s="75"/>
      <c r="C19" s="76"/>
      <c r="D19" s="76"/>
      <c r="E19" s="76"/>
      <c r="F19" s="76"/>
      <c r="G19" s="6"/>
      <c r="H19" s="9"/>
      <c r="I19" s="3"/>
      <c r="Q19" t="s">
        <v>44</v>
      </c>
    </row>
    <row r="20" spans="1:17" ht="12.75">
      <c r="A20" s="15"/>
      <c r="B20" s="15"/>
      <c r="C20" s="77"/>
      <c r="D20" s="77"/>
      <c r="E20" s="77"/>
      <c r="F20" s="77"/>
      <c r="G20" s="7"/>
      <c r="H20" s="12"/>
      <c r="I20" s="3"/>
      <c r="Q20" t="s">
        <v>41</v>
      </c>
    </row>
    <row r="21" spans="1:17" ht="12.75">
      <c r="A21" s="15"/>
      <c r="B21" s="15"/>
      <c r="C21" s="15"/>
      <c r="D21" s="15"/>
      <c r="E21" s="15"/>
      <c r="F21" s="15"/>
      <c r="G21" s="1"/>
      <c r="H21" s="1"/>
      <c r="I21" s="3"/>
      <c r="Q21" t="s">
        <v>45</v>
      </c>
    </row>
    <row r="22" spans="1:17" ht="12.75">
      <c r="A22" s="43" t="s">
        <v>9</v>
      </c>
      <c r="B22" s="80"/>
      <c r="C22" s="81"/>
      <c r="D22" s="81"/>
      <c r="E22" s="81"/>
      <c r="F22" s="81"/>
      <c r="G22" s="56" t="s">
        <v>66</v>
      </c>
      <c r="H22" s="56" t="s">
        <v>64</v>
      </c>
      <c r="I22" s="3"/>
      <c r="Q22" t="s">
        <v>47</v>
      </c>
    </row>
    <row r="23" spans="1:17" ht="12.75">
      <c r="A23" s="15"/>
      <c r="B23" s="75"/>
      <c r="C23" s="76"/>
      <c r="D23" s="76"/>
      <c r="E23" s="76"/>
      <c r="F23" s="76"/>
      <c r="G23" s="6"/>
      <c r="H23" s="9"/>
      <c r="I23" s="3"/>
      <c r="Q23" t="s">
        <v>48</v>
      </c>
    </row>
    <row r="24" spans="1:17" ht="12.75">
      <c r="A24" s="15"/>
      <c r="B24" s="15"/>
      <c r="C24" s="78"/>
      <c r="D24" s="78"/>
      <c r="E24" s="78"/>
      <c r="F24" s="78"/>
      <c r="G24" s="7"/>
      <c r="H24" s="12"/>
      <c r="I24" s="3"/>
      <c r="Q24" t="s">
        <v>192</v>
      </c>
    </row>
    <row r="25" spans="1:17" ht="12.75">
      <c r="A25" s="15"/>
      <c r="B25" s="75"/>
      <c r="C25" s="78"/>
      <c r="D25" s="78"/>
      <c r="E25" s="78"/>
      <c r="F25" s="78"/>
      <c r="G25" s="6"/>
      <c r="H25" s="9"/>
      <c r="I25" s="3"/>
      <c r="Q25" t="s">
        <v>63</v>
      </c>
    </row>
    <row r="26" spans="1:17" ht="12.75">
      <c r="A26" s="15"/>
      <c r="B26" s="15"/>
      <c r="C26" s="77"/>
      <c r="D26" s="77"/>
      <c r="E26" s="77"/>
      <c r="F26" s="77"/>
      <c r="G26" s="7"/>
      <c r="H26" s="12"/>
      <c r="I26" s="3"/>
      <c r="Q26" t="s">
        <v>49</v>
      </c>
    </row>
    <row r="27" spans="1:17" ht="12.75">
      <c r="A27" s="15"/>
      <c r="B27" s="15"/>
      <c r="C27" s="15"/>
      <c r="D27" s="15"/>
      <c r="E27" s="15"/>
      <c r="F27" s="15"/>
      <c r="G27" s="1"/>
      <c r="H27" s="1"/>
      <c r="I27" s="3"/>
      <c r="Q27" t="s">
        <v>40</v>
      </c>
    </row>
    <row r="28" spans="1:9" ht="12.75">
      <c r="A28" s="43" t="s">
        <v>11</v>
      </c>
      <c r="B28" s="80"/>
      <c r="C28" s="81"/>
      <c r="D28" s="81"/>
      <c r="E28" s="81"/>
      <c r="F28" s="81"/>
      <c r="G28" s="56" t="s">
        <v>66</v>
      </c>
      <c r="H28" s="56" t="s">
        <v>64</v>
      </c>
      <c r="I28" s="3"/>
    </row>
    <row r="29" spans="1:9" ht="12.75">
      <c r="A29" s="15"/>
      <c r="B29" s="75"/>
      <c r="C29" s="76"/>
      <c r="D29" s="76"/>
      <c r="E29" s="76"/>
      <c r="F29" s="76"/>
      <c r="G29" s="6"/>
      <c r="H29" s="9"/>
      <c r="I29" s="3"/>
    </row>
    <row r="30" spans="1:9" ht="12.75">
      <c r="A30" s="15"/>
      <c r="B30" s="15"/>
      <c r="C30" s="77"/>
      <c r="D30" s="77"/>
      <c r="E30" s="77"/>
      <c r="F30" s="77"/>
      <c r="G30" s="7"/>
      <c r="H30" s="12"/>
      <c r="I30" s="3"/>
    </row>
    <row r="31" spans="1:9" ht="12.75">
      <c r="A31" s="15"/>
      <c r="B31" s="15"/>
      <c r="C31" s="15"/>
      <c r="D31" s="15"/>
      <c r="E31" s="15"/>
      <c r="F31" s="15"/>
      <c r="G31" s="1"/>
      <c r="H31" s="1"/>
      <c r="I31" s="3"/>
    </row>
    <row r="32" spans="1:9" ht="12.75">
      <c r="A32" s="43" t="s">
        <v>12</v>
      </c>
      <c r="B32" s="80"/>
      <c r="C32" s="81"/>
      <c r="D32" s="81"/>
      <c r="E32" s="81"/>
      <c r="F32" s="81"/>
      <c r="G32" s="56" t="s">
        <v>66</v>
      </c>
      <c r="H32" s="56" t="s">
        <v>64</v>
      </c>
      <c r="I32" s="3"/>
    </row>
    <row r="33" spans="1:9" ht="12.75">
      <c r="A33" s="15"/>
      <c r="B33" s="75"/>
      <c r="C33" s="76"/>
      <c r="D33" s="76"/>
      <c r="E33" s="76"/>
      <c r="F33" s="76"/>
      <c r="G33" s="6"/>
      <c r="H33" s="9"/>
      <c r="I33" s="3"/>
    </row>
    <row r="34" spans="1:9" ht="12.75">
      <c r="A34" s="15"/>
      <c r="B34" s="15"/>
      <c r="C34" s="77"/>
      <c r="D34" s="77"/>
      <c r="E34" s="77"/>
      <c r="F34" s="77"/>
      <c r="G34" s="7"/>
      <c r="H34" s="12"/>
      <c r="I34" s="3"/>
    </row>
    <row r="35" spans="1:9" ht="12.75">
      <c r="A35" s="15"/>
      <c r="B35" s="15"/>
      <c r="C35" s="15"/>
      <c r="D35" s="15"/>
      <c r="E35" s="15"/>
      <c r="F35" s="15"/>
      <c r="G35" s="1"/>
      <c r="H35" s="1"/>
      <c r="I35" s="3"/>
    </row>
    <row r="36" spans="1:12" ht="12.75">
      <c r="A36" s="15"/>
      <c r="B36" s="80"/>
      <c r="C36" s="80"/>
      <c r="D36" s="80"/>
      <c r="E36" s="80"/>
      <c r="F36" s="80"/>
      <c r="G36" s="6"/>
      <c r="H36" s="9"/>
      <c r="I36" s="3"/>
      <c r="L36" s="17"/>
    </row>
    <row r="37" spans="1:9" ht="12.75">
      <c r="A37" s="15"/>
      <c r="B37" s="75"/>
      <c r="C37" s="76"/>
      <c r="D37" s="76"/>
      <c r="E37" s="76"/>
      <c r="F37" s="76"/>
      <c r="G37" s="7"/>
      <c r="H37" s="12"/>
      <c r="I37" s="3"/>
    </row>
    <row r="38" spans="1:11" ht="12.75">
      <c r="A38" s="15"/>
      <c r="B38" s="15"/>
      <c r="C38" s="77"/>
      <c r="D38" s="77"/>
      <c r="E38" s="77"/>
      <c r="F38" s="77"/>
      <c r="G38" s="6"/>
      <c r="H38" s="9"/>
      <c r="I38" s="3"/>
      <c r="K38" s="16"/>
    </row>
    <row r="39" spans="1:9" ht="12.75">
      <c r="A39" s="15"/>
      <c r="B39" s="15"/>
      <c r="C39" s="15"/>
      <c r="D39" s="15"/>
      <c r="E39" s="15"/>
      <c r="F39" s="15"/>
      <c r="G39" s="1"/>
      <c r="H39" s="1"/>
      <c r="I39" s="3"/>
    </row>
    <row r="40" spans="1:9" ht="12.75">
      <c r="A40" s="43" t="s">
        <v>16</v>
      </c>
      <c r="B40" s="80"/>
      <c r="C40" s="81"/>
      <c r="D40" s="81"/>
      <c r="E40" s="81"/>
      <c r="F40" s="81"/>
      <c r="G40" s="56" t="s">
        <v>66</v>
      </c>
      <c r="H40" s="56" t="s">
        <v>64</v>
      </c>
      <c r="I40" s="3"/>
    </row>
    <row r="41" spans="1:9" ht="12.75">
      <c r="A41" s="15"/>
      <c r="B41" s="75"/>
      <c r="C41" s="75"/>
      <c r="D41" s="75"/>
      <c r="E41" s="75"/>
      <c r="F41" s="75"/>
      <c r="G41" s="6"/>
      <c r="H41" s="9"/>
      <c r="I41" s="3"/>
    </row>
    <row r="42" spans="1:9" ht="12.75">
      <c r="A42" s="15"/>
      <c r="B42" s="15"/>
      <c r="C42" s="77"/>
      <c r="D42" s="77"/>
      <c r="E42" s="77"/>
      <c r="F42" s="77"/>
      <c r="G42" s="7"/>
      <c r="H42" s="12"/>
      <c r="I42" s="3"/>
    </row>
    <row r="43" spans="1:9" ht="12.75">
      <c r="A43" s="15"/>
      <c r="B43" s="15"/>
      <c r="C43" s="15"/>
      <c r="D43" s="15"/>
      <c r="E43" s="15"/>
      <c r="F43" s="15"/>
      <c r="G43" s="1"/>
      <c r="H43" s="1"/>
      <c r="I43" s="3"/>
    </row>
    <row r="44" spans="1:9" ht="12.75">
      <c r="A44" s="15"/>
      <c r="B44" s="82"/>
      <c r="C44" s="82"/>
      <c r="D44" s="82"/>
      <c r="E44" s="82"/>
      <c r="F44" s="82"/>
      <c r="G44" s="6"/>
      <c r="H44" s="9"/>
      <c r="I44" s="3"/>
    </row>
    <row r="45" spans="1:9" ht="12.75">
      <c r="A45" s="15"/>
      <c r="B45" s="75"/>
      <c r="C45" s="76"/>
      <c r="D45" s="76"/>
      <c r="E45" s="76"/>
      <c r="F45" s="76"/>
      <c r="G45" s="6"/>
      <c r="H45" s="9"/>
      <c r="I45" s="3"/>
    </row>
    <row r="46" spans="1:9" ht="12.75">
      <c r="A46" s="15"/>
      <c r="B46" s="15"/>
      <c r="C46" s="77"/>
      <c r="D46" s="77"/>
      <c r="E46" s="77"/>
      <c r="F46" s="77"/>
      <c r="G46" s="7"/>
      <c r="H46" s="12"/>
      <c r="I46" s="3"/>
    </row>
    <row r="47" spans="1:9" ht="12.75">
      <c r="A47" s="15"/>
      <c r="B47" s="15"/>
      <c r="C47" s="15"/>
      <c r="D47" s="15"/>
      <c r="E47" s="15"/>
      <c r="F47" s="15"/>
      <c r="G47" s="1"/>
      <c r="H47" s="1"/>
      <c r="I47" s="3"/>
    </row>
    <row r="48" spans="1:9" ht="12.75">
      <c r="A48" s="43" t="s">
        <v>20</v>
      </c>
      <c r="B48" s="82"/>
      <c r="C48" s="82"/>
      <c r="D48" s="82"/>
      <c r="E48" s="82"/>
      <c r="F48" s="82"/>
      <c r="G48" s="56" t="s">
        <v>66</v>
      </c>
      <c r="H48" s="56" t="s">
        <v>64</v>
      </c>
      <c r="I48" s="3"/>
    </row>
    <row r="49" spans="1:9" ht="12.75">
      <c r="A49" s="15"/>
      <c r="B49" s="75"/>
      <c r="C49" s="76"/>
      <c r="D49" s="76"/>
      <c r="E49" s="76"/>
      <c r="F49" s="76"/>
      <c r="G49" s="6"/>
      <c r="H49" s="9"/>
      <c r="I49" s="3"/>
    </row>
    <row r="50" spans="1:15" ht="12.75">
      <c r="A50" s="15"/>
      <c r="B50" s="15"/>
      <c r="C50" s="78"/>
      <c r="D50" s="78"/>
      <c r="E50" s="78"/>
      <c r="F50" s="78"/>
      <c r="G50" s="7"/>
      <c r="H50" s="12"/>
      <c r="I50" s="3"/>
      <c r="O50" s="2"/>
    </row>
    <row r="51" spans="1:9" ht="12.75">
      <c r="A51" s="15"/>
      <c r="B51" s="15"/>
      <c r="C51" s="77"/>
      <c r="D51" s="77"/>
      <c r="E51" s="77"/>
      <c r="F51" s="77"/>
      <c r="G51" s="7"/>
      <c r="H51" s="12"/>
      <c r="I51" s="3"/>
    </row>
    <row r="52" spans="1:9" ht="12.75">
      <c r="A52" s="15"/>
      <c r="B52" s="15"/>
      <c r="C52" s="15"/>
      <c r="D52" s="15"/>
      <c r="E52" s="15"/>
      <c r="F52" s="15"/>
      <c r="G52" s="1"/>
      <c r="H52" s="1"/>
      <c r="I52" s="3"/>
    </row>
    <row r="53" spans="1:9" ht="12.75">
      <c r="A53" s="43" t="s">
        <v>52</v>
      </c>
      <c r="B53" s="80"/>
      <c r="C53" s="81"/>
      <c r="D53" s="81"/>
      <c r="E53" s="81"/>
      <c r="F53" s="81"/>
      <c r="G53" s="56" t="s">
        <v>66</v>
      </c>
      <c r="H53" s="56" t="s">
        <v>64</v>
      </c>
      <c r="I53" s="3"/>
    </row>
    <row r="54" spans="1:9" ht="12.75">
      <c r="A54" s="15"/>
      <c r="B54" s="75"/>
      <c r="C54" s="76"/>
      <c r="D54" s="76"/>
      <c r="E54" s="76"/>
      <c r="F54" s="76"/>
      <c r="G54" s="6"/>
      <c r="H54" s="9"/>
      <c r="I54" s="3"/>
    </row>
    <row r="55" spans="1:9" ht="12.75">
      <c r="A55" s="15"/>
      <c r="B55" s="15"/>
      <c r="C55" s="77"/>
      <c r="D55" s="77"/>
      <c r="E55" s="77"/>
      <c r="F55" s="77"/>
      <c r="G55" s="7"/>
      <c r="H55" s="12"/>
      <c r="I55" s="3"/>
    </row>
    <row r="56" spans="1:9" ht="12.75">
      <c r="A56" s="15"/>
      <c r="B56" s="15"/>
      <c r="C56" s="15"/>
      <c r="D56" s="15"/>
      <c r="E56" s="15"/>
      <c r="F56" s="15"/>
      <c r="G56" s="1"/>
      <c r="H56" s="1"/>
      <c r="I56" s="3"/>
    </row>
    <row r="57" spans="1:9" ht="12.75">
      <c r="A57" s="43" t="s">
        <v>27</v>
      </c>
      <c r="B57" s="80"/>
      <c r="C57" s="81"/>
      <c r="D57" s="81"/>
      <c r="E57" s="81"/>
      <c r="F57" s="81"/>
      <c r="G57" s="56" t="s">
        <v>66</v>
      </c>
      <c r="H57" s="56" t="s">
        <v>64</v>
      </c>
      <c r="I57" s="3"/>
    </row>
    <row r="58" spans="1:9" ht="12.75">
      <c r="A58" s="15"/>
      <c r="B58" s="75"/>
      <c r="C58" s="76"/>
      <c r="D58" s="76"/>
      <c r="E58" s="76"/>
      <c r="F58" s="76"/>
      <c r="G58" s="6"/>
      <c r="H58" s="9"/>
      <c r="I58" s="3"/>
    </row>
    <row r="59" spans="1:9" ht="12.75">
      <c r="A59" s="15"/>
      <c r="B59" s="15"/>
      <c r="C59" s="77"/>
      <c r="D59" s="77"/>
      <c r="E59" s="77"/>
      <c r="F59" s="77"/>
      <c r="G59" s="7"/>
      <c r="H59" s="12"/>
      <c r="I59" s="3"/>
    </row>
    <row r="60" spans="1:9" ht="12.75">
      <c r="A60" s="43"/>
      <c r="B60" s="43"/>
      <c r="C60" s="43"/>
      <c r="D60" s="43"/>
      <c r="E60" s="43"/>
      <c r="F60" s="43"/>
      <c r="G60" s="3"/>
      <c r="H60" s="3"/>
      <c r="I60" s="3"/>
    </row>
    <row r="61" spans="1:9" ht="12.75">
      <c r="A61" s="15"/>
      <c r="B61" s="75"/>
      <c r="C61" s="76"/>
      <c r="D61" s="76"/>
      <c r="E61" s="76"/>
      <c r="F61" s="76"/>
      <c r="G61" s="6"/>
      <c r="H61" s="9"/>
      <c r="I61" s="3"/>
    </row>
    <row r="62" spans="1:9" ht="12.75">
      <c r="A62" s="15"/>
      <c r="B62" s="15"/>
      <c r="C62" s="77"/>
      <c r="D62" s="77"/>
      <c r="E62" s="77"/>
      <c r="F62" s="77"/>
      <c r="G62" s="7"/>
      <c r="H62" s="12"/>
      <c r="I62" s="3"/>
    </row>
    <row r="63" spans="1:9" ht="12.75">
      <c r="A63" s="15"/>
      <c r="B63" s="15"/>
      <c r="C63" s="15"/>
      <c r="D63" s="15"/>
      <c r="E63" s="15"/>
      <c r="F63" s="15"/>
      <c r="G63" s="1"/>
      <c r="H63" s="1"/>
      <c r="I63" s="3"/>
    </row>
    <row r="64" ht="12.75">
      <c r="A64" s="45"/>
    </row>
    <row r="65" spans="1:9" ht="12.75">
      <c r="A65" s="46" t="s">
        <v>70</v>
      </c>
      <c r="B65" s="5"/>
      <c r="C65" s="5"/>
      <c r="D65" s="5"/>
      <c r="E65" s="5"/>
      <c r="F65" s="5"/>
      <c r="G65" s="5"/>
      <c r="H65" s="5"/>
      <c r="I65" s="3"/>
    </row>
    <row r="66" spans="1:9" ht="12.75">
      <c r="A66" s="46" t="s">
        <v>65</v>
      </c>
      <c r="B66" s="5"/>
      <c r="C66" s="5"/>
      <c r="D66" s="5"/>
      <c r="E66" s="5"/>
      <c r="F66" s="5"/>
      <c r="G66" s="5"/>
      <c r="H66" s="5"/>
      <c r="I66" s="3"/>
    </row>
    <row r="67" spans="1:9" ht="12.75">
      <c r="A67" s="15"/>
      <c r="B67" s="15"/>
      <c r="C67" s="15"/>
      <c r="D67" s="15"/>
      <c r="E67" s="15"/>
      <c r="F67" s="15"/>
      <c r="G67" s="1"/>
      <c r="H67" s="1"/>
      <c r="I67" s="3"/>
    </row>
    <row r="68" spans="1:9" ht="12.75">
      <c r="A68" s="43" t="s">
        <v>1</v>
      </c>
      <c r="B68" s="80"/>
      <c r="C68" s="81"/>
      <c r="D68" s="81"/>
      <c r="E68" s="81"/>
      <c r="F68" s="81"/>
      <c r="G68" s="56" t="s">
        <v>66</v>
      </c>
      <c r="H68" s="56" t="s">
        <v>64</v>
      </c>
      <c r="I68" s="3"/>
    </row>
    <row r="69" spans="1:9" ht="12.75">
      <c r="A69" s="15"/>
      <c r="B69" s="76"/>
      <c r="C69" s="76"/>
      <c r="D69" s="76"/>
      <c r="E69" s="76"/>
      <c r="F69" s="76"/>
      <c r="G69" s="6"/>
      <c r="H69" s="9"/>
      <c r="I69" s="3"/>
    </row>
    <row r="70" spans="1:9" ht="12.75">
      <c r="A70" s="15"/>
      <c r="B70" s="78"/>
      <c r="C70" s="78"/>
      <c r="D70" s="78"/>
      <c r="E70" s="78"/>
      <c r="F70" s="78"/>
      <c r="G70" s="7"/>
      <c r="H70" s="10"/>
      <c r="I70" s="3"/>
    </row>
    <row r="71" spans="1:9" ht="12.75">
      <c r="A71" s="15"/>
      <c r="B71" s="77"/>
      <c r="C71" s="78"/>
      <c r="D71" s="78"/>
      <c r="E71" s="78"/>
      <c r="F71" s="78"/>
      <c r="G71" s="6"/>
      <c r="H71" s="9"/>
      <c r="I71" s="3"/>
    </row>
    <row r="72" spans="1:9" ht="12.75">
      <c r="A72" s="15"/>
      <c r="B72" s="15"/>
      <c r="C72" s="77"/>
      <c r="D72" s="77"/>
      <c r="E72" s="77"/>
      <c r="F72" s="77"/>
      <c r="G72" s="8"/>
      <c r="H72" s="11"/>
      <c r="I72" s="3"/>
    </row>
    <row r="73" spans="1:9" ht="12.75">
      <c r="A73" s="15"/>
      <c r="B73" s="15"/>
      <c r="C73" s="15"/>
      <c r="D73" s="15"/>
      <c r="E73" s="15"/>
      <c r="F73" s="15"/>
      <c r="G73" s="1"/>
      <c r="H73" s="1"/>
      <c r="I73" s="3"/>
    </row>
    <row r="74" spans="1:9" ht="12.75">
      <c r="A74" s="43" t="s">
        <v>5</v>
      </c>
      <c r="B74" s="80"/>
      <c r="C74" s="81"/>
      <c r="D74" s="81"/>
      <c r="E74" s="81"/>
      <c r="F74" s="81"/>
      <c r="G74" s="56" t="s">
        <v>66</v>
      </c>
      <c r="H74" s="56" t="s">
        <v>64</v>
      </c>
      <c r="I74" s="3"/>
    </row>
    <row r="75" spans="1:9" ht="12.75">
      <c r="A75" s="15"/>
      <c r="B75" s="75"/>
      <c r="C75" s="76"/>
      <c r="D75" s="76"/>
      <c r="E75" s="76"/>
      <c r="F75" s="76"/>
      <c r="G75" s="6"/>
      <c r="H75" s="9"/>
      <c r="I75" s="3"/>
    </row>
    <row r="76" spans="1:9" ht="12.75">
      <c r="A76" s="15"/>
      <c r="B76" s="15"/>
      <c r="C76" s="77"/>
      <c r="D76" s="77"/>
      <c r="E76" s="77"/>
      <c r="F76" s="77"/>
      <c r="G76" s="7"/>
      <c r="H76" s="12"/>
      <c r="I76" s="3"/>
    </row>
    <row r="77" spans="1:9" ht="12.75">
      <c r="A77" s="15"/>
      <c r="B77" s="15"/>
      <c r="C77" s="15"/>
      <c r="D77" s="15"/>
      <c r="E77" s="15"/>
      <c r="F77" s="15"/>
      <c r="G77" s="1"/>
      <c r="H77" s="1"/>
      <c r="I77" s="3"/>
    </row>
    <row r="78" spans="1:9" ht="12.75">
      <c r="A78" s="43" t="s">
        <v>7</v>
      </c>
      <c r="B78" s="80"/>
      <c r="C78" s="81"/>
      <c r="D78" s="81"/>
      <c r="E78" s="81"/>
      <c r="F78" s="81"/>
      <c r="G78" s="56" t="s">
        <v>66</v>
      </c>
      <c r="H78" s="56" t="s">
        <v>64</v>
      </c>
      <c r="I78" s="3"/>
    </row>
    <row r="79" spans="1:9" ht="12.75">
      <c r="A79" s="15"/>
      <c r="B79" s="75"/>
      <c r="C79" s="76"/>
      <c r="D79" s="76"/>
      <c r="E79" s="76"/>
      <c r="F79" s="76"/>
      <c r="G79" s="6"/>
      <c r="H79" s="9"/>
      <c r="I79" s="3"/>
    </row>
    <row r="80" spans="1:9" ht="12.75">
      <c r="A80" s="15"/>
      <c r="B80" s="15"/>
      <c r="C80" s="77"/>
      <c r="D80" s="77"/>
      <c r="E80" s="77"/>
      <c r="F80" s="77"/>
      <c r="G80" s="7"/>
      <c r="H80" s="12"/>
      <c r="I80" s="3"/>
    </row>
    <row r="81" spans="1:9" ht="12.75">
      <c r="A81" s="15"/>
      <c r="B81" s="15"/>
      <c r="C81" s="15"/>
      <c r="D81" s="15"/>
      <c r="E81" s="15"/>
      <c r="F81" s="15"/>
      <c r="G81" s="1"/>
      <c r="H81" s="1"/>
      <c r="I81" s="3"/>
    </row>
    <row r="82" spans="1:9" ht="12.75">
      <c r="A82" s="43" t="s">
        <v>9</v>
      </c>
      <c r="B82" s="80"/>
      <c r="C82" s="81"/>
      <c r="D82" s="81"/>
      <c r="E82" s="81"/>
      <c r="F82" s="81"/>
      <c r="G82" s="56" t="s">
        <v>66</v>
      </c>
      <c r="H82" s="56" t="s">
        <v>64</v>
      </c>
      <c r="I82" s="3"/>
    </row>
    <row r="83" spans="1:9" ht="12.75">
      <c r="A83" s="15"/>
      <c r="B83" s="75"/>
      <c r="C83" s="76"/>
      <c r="D83" s="76"/>
      <c r="E83" s="76"/>
      <c r="F83" s="76"/>
      <c r="G83" s="6"/>
      <c r="H83" s="9"/>
      <c r="I83" s="3"/>
    </row>
    <row r="84" spans="1:9" ht="12.75">
      <c r="A84" s="15"/>
      <c r="B84" s="15"/>
      <c r="C84" s="77"/>
      <c r="D84" s="77"/>
      <c r="E84" s="77"/>
      <c r="F84" s="77"/>
      <c r="G84" s="7"/>
      <c r="H84" s="12"/>
      <c r="I84" s="3"/>
    </row>
    <row r="85" spans="1:9" ht="12.75">
      <c r="A85" s="15"/>
      <c r="B85" s="15"/>
      <c r="C85" s="15"/>
      <c r="D85" s="15"/>
      <c r="E85" s="15"/>
      <c r="F85" s="15"/>
      <c r="G85" s="1"/>
      <c r="H85" s="1"/>
      <c r="I85" s="3"/>
    </row>
    <row r="86" spans="1:9" ht="12.75">
      <c r="A86" s="43" t="s">
        <v>11</v>
      </c>
      <c r="B86" s="80"/>
      <c r="C86" s="81"/>
      <c r="D86" s="81"/>
      <c r="E86" s="81"/>
      <c r="F86" s="81"/>
      <c r="G86" s="56" t="s">
        <v>66</v>
      </c>
      <c r="H86" s="56" t="s">
        <v>64</v>
      </c>
      <c r="I86" s="3"/>
    </row>
    <row r="87" spans="1:9" ht="12.75">
      <c r="A87" s="15"/>
      <c r="B87" s="75"/>
      <c r="C87" s="76"/>
      <c r="D87" s="76"/>
      <c r="E87" s="76"/>
      <c r="F87" s="76"/>
      <c r="G87" s="6"/>
      <c r="H87" s="9"/>
      <c r="I87" s="3"/>
    </row>
    <row r="88" spans="1:9" ht="12.75">
      <c r="A88" s="15"/>
      <c r="B88" s="15"/>
      <c r="C88" s="77"/>
      <c r="D88" s="77"/>
      <c r="E88" s="77"/>
      <c r="F88" s="77"/>
      <c r="G88" s="7"/>
      <c r="H88" s="12"/>
      <c r="I88" s="3"/>
    </row>
    <row r="89" spans="1:9" ht="12.75">
      <c r="A89" s="15"/>
      <c r="B89" s="15"/>
      <c r="C89" s="15"/>
      <c r="D89" s="15"/>
      <c r="E89" s="15"/>
      <c r="F89" s="15"/>
      <c r="G89" s="1"/>
      <c r="H89" s="1"/>
      <c r="I89" s="3"/>
    </row>
    <row r="90" spans="1:9" ht="12.75">
      <c r="A90" s="43" t="s">
        <v>12</v>
      </c>
      <c r="B90" s="80"/>
      <c r="C90" s="81"/>
      <c r="D90" s="81"/>
      <c r="E90" s="81"/>
      <c r="F90" s="81"/>
      <c r="G90" s="56" t="s">
        <v>66</v>
      </c>
      <c r="H90" s="56" t="s">
        <v>64</v>
      </c>
      <c r="I90" s="3"/>
    </row>
    <row r="91" spans="1:9" ht="12.75">
      <c r="A91" s="15"/>
      <c r="B91" s="75"/>
      <c r="C91" s="76"/>
      <c r="D91" s="76"/>
      <c r="E91" s="76"/>
      <c r="F91" s="76"/>
      <c r="G91" s="6"/>
      <c r="H91" s="9"/>
      <c r="I91" s="3"/>
    </row>
    <row r="92" spans="1:9" ht="12.75">
      <c r="A92" s="15"/>
      <c r="B92" s="15"/>
      <c r="C92" s="77"/>
      <c r="D92" s="77"/>
      <c r="E92" s="77"/>
      <c r="F92" s="77"/>
      <c r="G92" s="7"/>
      <c r="H92" s="12"/>
      <c r="I92" s="3"/>
    </row>
    <row r="93" spans="1:9" ht="12.75">
      <c r="A93" s="15"/>
      <c r="B93" s="15"/>
      <c r="C93" s="15"/>
      <c r="D93" s="15"/>
      <c r="E93" s="15"/>
      <c r="F93" s="15"/>
      <c r="G93" s="1"/>
      <c r="H93" s="1"/>
      <c r="I93" s="3"/>
    </row>
    <row r="94" spans="1:9" ht="12.75">
      <c r="A94" s="43" t="s">
        <v>16</v>
      </c>
      <c r="B94" s="80"/>
      <c r="C94" s="81"/>
      <c r="D94" s="81"/>
      <c r="E94" s="81"/>
      <c r="F94" s="81"/>
      <c r="G94" s="56" t="s">
        <v>66</v>
      </c>
      <c r="H94" s="56" t="s">
        <v>64</v>
      </c>
      <c r="I94" s="3"/>
    </row>
    <row r="95" spans="1:9" ht="12.75">
      <c r="A95" s="15"/>
      <c r="B95" s="75"/>
      <c r="C95" s="76"/>
      <c r="D95" s="76"/>
      <c r="E95" s="76"/>
      <c r="F95" s="76"/>
      <c r="G95" s="6"/>
      <c r="H95" s="9"/>
      <c r="I95" s="3"/>
    </row>
    <row r="96" spans="1:9" ht="12.75">
      <c r="A96" s="15"/>
      <c r="B96" s="15"/>
      <c r="C96" s="77"/>
      <c r="D96" s="77"/>
      <c r="E96" s="77"/>
      <c r="F96" s="77"/>
      <c r="G96" s="7"/>
      <c r="H96" s="12"/>
      <c r="I96" s="3"/>
    </row>
    <row r="97" spans="1:9" ht="12.75">
      <c r="A97" s="15"/>
      <c r="B97" s="15"/>
      <c r="C97" s="15"/>
      <c r="D97" s="15"/>
      <c r="E97" s="15"/>
      <c r="F97" s="15"/>
      <c r="G97" s="1"/>
      <c r="H97" s="1"/>
      <c r="I97" s="3"/>
    </row>
    <row r="98" spans="1:9" ht="12.75">
      <c r="A98" s="43" t="s">
        <v>20</v>
      </c>
      <c r="B98" s="80"/>
      <c r="C98" s="81"/>
      <c r="D98" s="81"/>
      <c r="E98" s="81"/>
      <c r="F98" s="81"/>
      <c r="G98" s="56" t="s">
        <v>66</v>
      </c>
      <c r="H98" s="56" t="s">
        <v>64</v>
      </c>
      <c r="I98" s="3"/>
    </row>
    <row r="99" spans="1:9" ht="12.75">
      <c r="A99" s="15"/>
      <c r="B99" s="75"/>
      <c r="C99" s="76"/>
      <c r="D99" s="76"/>
      <c r="E99" s="76"/>
      <c r="F99" s="76"/>
      <c r="G99" s="6"/>
      <c r="H99" s="9"/>
      <c r="I99" s="3"/>
    </row>
    <row r="100" spans="1:9" ht="12.75">
      <c r="A100" s="15"/>
      <c r="B100" s="15"/>
      <c r="C100" s="78"/>
      <c r="D100" s="78"/>
      <c r="E100" s="78"/>
      <c r="F100" s="78"/>
      <c r="G100" s="7"/>
      <c r="H100" s="12"/>
      <c r="I100" s="3"/>
    </row>
    <row r="101" spans="1:9" ht="12.75">
      <c r="A101" s="15"/>
      <c r="B101" s="15"/>
      <c r="C101" s="77"/>
      <c r="D101" s="77"/>
      <c r="E101" s="77"/>
      <c r="F101" s="77"/>
      <c r="G101" s="7"/>
      <c r="H101" s="12"/>
      <c r="I101" s="3"/>
    </row>
    <row r="102" spans="1:9" ht="12.75">
      <c r="A102" s="15"/>
      <c r="B102" s="15"/>
      <c r="C102" s="15"/>
      <c r="D102" s="15"/>
      <c r="E102" s="15"/>
      <c r="F102" s="15"/>
      <c r="G102" s="1"/>
      <c r="H102" s="1"/>
      <c r="I102" s="3"/>
    </row>
    <row r="103" spans="1:9" ht="12.75">
      <c r="A103" s="43" t="s">
        <v>52</v>
      </c>
      <c r="B103" s="80"/>
      <c r="C103" s="81"/>
      <c r="D103" s="81"/>
      <c r="E103" s="81"/>
      <c r="F103" s="81"/>
      <c r="G103" s="56" t="s">
        <v>66</v>
      </c>
      <c r="H103" s="56" t="s">
        <v>64</v>
      </c>
      <c r="I103" s="3"/>
    </row>
    <row r="104" spans="1:9" ht="12.75">
      <c r="A104" s="15"/>
      <c r="B104" s="75"/>
      <c r="C104" s="76"/>
      <c r="D104" s="76"/>
      <c r="E104" s="76"/>
      <c r="F104" s="76"/>
      <c r="G104" s="6"/>
      <c r="H104" s="9"/>
      <c r="I104" s="3"/>
    </row>
    <row r="105" spans="1:9" ht="12.75">
      <c r="A105" s="15"/>
      <c r="B105" s="15"/>
      <c r="C105" s="77"/>
      <c r="D105" s="77"/>
      <c r="E105" s="77"/>
      <c r="F105" s="77"/>
      <c r="G105" s="7"/>
      <c r="H105" s="12"/>
      <c r="I105" s="3"/>
    </row>
    <row r="106" spans="1:9" ht="12.75">
      <c r="A106" s="15"/>
      <c r="B106" s="15"/>
      <c r="C106" s="15"/>
      <c r="D106" s="15"/>
      <c r="E106" s="15"/>
      <c r="F106" s="15"/>
      <c r="G106" s="1"/>
      <c r="H106" s="1"/>
      <c r="I106" s="3"/>
    </row>
    <row r="107" spans="1:9" ht="12.75">
      <c r="A107" s="43" t="s">
        <v>27</v>
      </c>
      <c r="B107" s="80"/>
      <c r="C107" s="81"/>
      <c r="D107" s="81"/>
      <c r="E107" s="81"/>
      <c r="F107" s="81"/>
      <c r="G107" s="56" t="s">
        <v>66</v>
      </c>
      <c r="H107" s="56" t="s">
        <v>64</v>
      </c>
      <c r="I107" s="3"/>
    </row>
    <row r="108" spans="1:9" ht="12.75">
      <c r="A108" s="15"/>
      <c r="B108" s="75"/>
      <c r="C108" s="76"/>
      <c r="D108" s="76"/>
      <c r="E108" s="76"/>
      <c r="F108" s="76"/>
      <c r="G108" s="6"/>
      <c r="H108" s="9"/>
      <c r="I108" s="3"/>
    </row>
    <row r="109" spans="1:9" ht="12.75">
      <c r="A109" s="15"/>
      <c r="B109" s="15"/>
      <c r="C109" s="77"/>
      <c r="D109" s="77"/>
      <c r="E109" s="77"/>
      <c r="F109" s="77"/>
      <c r="G109" s="7"/>
      <c r="H109" s="12"/>
      <c r="I109" s="3"/>
    </row>
    <row r="110" spans="1:9" ht="12.75">
      <c r="A110" s="43"/>
      <c r="B110" s="43"/>
      <c r="C110" s="43"/>
      <c r="D110" s="43"/>
      <c r="E110" s="43"/>
      <c r="F110" s="43"/>
      <c r="G110" s="3"/>
      <c r="H110" s="3"/>
      <c r="I110" s="3"/>
    </row>
    <row r="111" spans="1:9" ht="12.75">
      <c r="A111" s="15"/>
      <c r="B111" s="75"/>
      <c r="C111" s="76"/>
      <c r="D111" s="76"/>
      <c r="E111" s="76"/>
      <c r="F111" s="76"/>
      <c r="G111" s="6"/>
      <c r="H111" s="9"/>
      <c r="I111" s="3"/>
    </row>
    <row r="112" spans="1:9" ht="12.75">
      <c r="A112" s="15"/>
      <c r="B112" s="15"/>
      <c r="C112" s="77"/>
      <c r="D112" s="77"/>
      <c r="E112" s="77"/>
      <c r="F112" s="77"/>
      <c r="G112" s="7"/>
      <c r="H112" s="12"/>
      <c r="I112" s="3"/>
    </row>
    <row r="113" spans="1:9" ht="12.75">
      <c r="A113" s="15"/>
      <c r="B113" s="15"/>
      <c r="C113" s="15"/>
      <c r="D113" s="15"/>
      <c r="E113" s="15"/>
      <c r="F113" s="15"/>
      <c r="G113" s="1"/>
      <c r="H113" s="1"/>
      <c r="I113" s="3"/>
    </row>
  </sheetData>
  <sheetProtection password="C690" sheet="1" objects="1" scenarios="1" selectLockedCells="1"/>
  <mergeCells count="83">
    <mergeCell ref="C24:F24"/>
    <mergeCell ref="C12:F12"/>
    <mergeCell ref="B8:F8"/>
    <mergeCell ref="B9:F9"/>
    <mergeCell ref="B10:F10"/>
    <mergeCell ref="B11:F11"/>
    <mergeCell ref="B14:F14"/>
    <mergeCell ref="B15:F15"/>
    <mergeCell ref="C16:F16"/>
    <mergeCell ref="B19:F19"/>
    <mergeCell ref="B23:F23"/>
    <mergeCell ref="C20:F20"/>
    <mergeCell ref="B28:F28"/>
    <mergeCell ref="B25:F25"/>
    <mergeCell ref="B32:F32"/>
    <mergeCell ref="C38:F38"/>
    <mergeCell ref="B48:F48"/>
    <mergeCell ref="B53:F53"/>
    <mergeCell ref="C42:F42"/>
    <mergeCell ref="C46:F46"/>
    <mergeCell ref="C50:F50"/>
    <mergeCell ref="C51:F51"/>
    <mergeCell ref="B45:F45"/>
    <mergeCell ref="B44:F44"/>
    <mergeCell ref="B54:F54"/>
    <mergeCell ref="B61:F61"/>
    <mergeCell ref="B58:F58"/>
    <mergeCell ref="B49:F49"/>
    <mergeCell ref="C55:F55"/>
    <mergeCell ref="C59:F59"/>
    <mergeCell ref="B36:F36"/>
    <mergeCell ref="B37:F37"/>
    <mergeCell ref="C34:F34"/>
    <mergeCell ref="B41:F41"/>
    <mergeCell ref="B40:F40"/>
    <mergeCell ref="C62:F62"/>
    <mergeCell ref="B75:F75"/>
    <mergeCell ref="C76:F76"/>
    <mergeCell ref="B78:F78"/>
    <mergeCell ref="B71:F71"/>
    <mergeCell ref="C72:F72"/>
    <mergeCell ref="B74:F74"/>
    <mergeCell ref="B68:F68"/>
    <mergeCell ref="B69:F69"/>
    <mergeCell ref="B70:F70"/>
    <mergeCell ref="C88:F88"/>
    <mergeCell ref="B82:F82"/>
    <mergeCell ref="B83:F83"/>
    <mergeCell ref="C84:F84"/>
    <mergeCell ref="B79:F79"/>
    <mergeCell ref="C80:F80"/>
    <mergeCell ref="B86:F86"/>
    <mergeCell ref="B87:F87"/>
    <mergeCell ref="C112:F112"/>
    <mergeCell ref="B107:F107"/>
    <mergeCell ref="B103:F103"/>
    <mergeCell ref="B104:F104"/>
    <mergeCell ref="C105:F105"/>
    <mergeCell ref="B111:F111"/>
    <mergeCell ref="B94:F94"/>
    <mergeCell ref="B108:F108"/>
    <mergeCell ref="C109:F109"/>
    <mergeCell ref="B98:F98"/>
    <mergeCell ref="B99:F99"/>
    <mergeCell ref="C100:F100"/>
    <mergeCell ref="C101:F101"/>
    <mergeCell ref="B6:H6"/>
    <mergeCell ref="B57:F57"/>
    <mergeCell ref="C96:F96"/>
    <mergeCell ref="B95:F95"/>
    <mergeCell ref="B90:F90"/>
    <mergeCell ref="B91:F91"/>
    <mergeCell ref="C92:F92"/>
    <mergeCell ref="E3:F3"/>
    <mergeCell ref="E2:F2"/>
    <mergeCell ref="E1:F1"/>
    <mergeCell ref="B33:F33"/>
    <mergeCell ref="C26:F26"/>
    <mergeCell ref="C30:F30"/>
    <mergeCell ref="B29:F29"/>
    <mergeCell ref="B5:H5"/>
    <mergeCell ref="B18:F18"/>
    <mergeCell ref="B22:F22"/>
  </mergeCells>
  <dataValidations count="3">
    <dataValidation type="list" allowBlank="1" showInputMessage="1" showErrorMessage="1" sqref="B8 B28 B14 B18 B22 B32 B40 B48 B53 B36:F36 B44 B57">
      <formula1>List1</formula1>
    </dataValidation>
    <dataValidation type="list" allowBlank="1" showInputMessage="1" showErrorMessage="1" sqref="B9:F11 C12:F12 C16:F16 B15:F15 B19:F19 B23:F23 B29:F29 B33:F33 B41:F41 B49:F49 B54:F54 B58:F58 C20:F20 C24:F24 B25:F25 C26:F26 C30:F30 C34:F34 C59:F59 C38:F38 C42:F42 B111:F111 C46:F46 C50:F51 C55:F55 C62:F62 B61:F61 B37:F37 B69:F71 C72:F72 C76:F76 B75:F75 B79:F79 B83:F83 B87:F87 B91:F91 B95:F95 B99:F99 B104:F104 B108:F108 C80:F80 C84:F84 C88:F88 C92:F92 C109:F109 C96:F96 C100:F101 C105:F105 C112:F112 B45:F45">
      <formula1>List2</formula1>
    </dataValidation>
    <dataValidation type="list" allowBlank="1" showInputMessage="1" showErrorMessage="1" sqref="B68:F68 B74:F74 B78:F78 B82:F82 B86:F86 B90:F90 B94:F94 B98:F98 B103:F103 B107:F107">
      <formula1>List3</formula1>
    </dataValidation>
  </dataValidations>
  <printOptions horizontalCentered="1"/>
  <pageMargins left="0.75" right="0.75" top="0.2" bottom="0.2" header="0.2" footer="0.22"/>
  <pageSetup horizontalDpi="300" verticalDpi="300" orientation="portrait" scale="95" r:id="rId3"/>
  <rowBreaks count="1" manualBreakCount="1">
    <brk id="63" max="9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1" max="5" width="12.7109375" style="0" customWidth="1"/>
    <col min="6" max="6" width="2.7109375" style="0" customWidth="1"/>
    <col min="7" max="20" width="12.7109375" style="0" customWidth="1"/>
  </cols>
  <sheetData>
    <row r="1" spans="1:2" ht="12.75">
      <c r="A1" s="84" t="s">
        <v>207</v>
      </c>
      <c r="B1" s="84"/>
    </row>
    <row r="3" spans="1:6" ht="12.75">
      <c r="A3" s="79" t="s">
        <v>148</v>
      </c>
      <c r="B3" s="79"/>
      <c r="C3" s="79"/>
      <c r="D3" s="79"/>
      <c r="E3" s="79"/>
      <c r="F3" s="1"/>
    </row>
    <row r="4" spans="1:6" ht="12.75">
      <c r="A4" s="79" t="s">
        <v>149</v>
      </c>
      <c r="B4" s="79"/>
      <c r="C4" s="79"/>
      <c r="D4" s="79"/>
      <c r="E4" s="79"/>
      <c r="F4" s="1"/>
    </row>
    <row r="5" spans="1:6" ht="12.75">
      <c r="A5" s="98">
        <v>41639</v>
      </c>
      <c r="B5" s="98"/>
      <c r="C5" s="98"/>
      <c r="D5" s="98"/>
      <c r="E5" s="98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83"/>
      <c r="B7" s="83"/>
      <c r="C7" s="83"/>
      <c r="D7" s="56" t="s">
        <v>150</v>
      </c>
      <c r="E7" s="56" t="s">
        <v>151</v>
      </c>
      <c r="F7" s="1"/>
    </row>
    <row r="8" spans="1:6" ht="12.75">
      <c r="A8" s="83" t="s">
        <v>185</v>
      </c>
      <c r="B8" s="83"/>
      <c r="C8" s="83"/>
      <c r="D8" s="59"/>
      <c r="E8" s="50">
        <v>90000</v>
      </c>
      <c r="F8" s="1"/>
    </row>
    <row r="9" spans="1:6" ht="12.75">
      <c r="A9" s="83" t="s">
        <v>36</v>
      </c>
      <c r="B9" s="83"/>
      <c r="C9" s="83"/>
      <c r="D9" s="50">
        <v>30000</v>
      </c>
      <c r="E9" s="59"/>
      <c r="F9" s="1"/>
    </row>
    <row r="10" spans="1:6" ht="12.75">
      <c r="A10" s="83" t="s">
        <v>135</v>
      </c>
      <c r="B10" s="83"/>
      <c r="C10" s="83"/>
      <c r="D10" s="59"/>
      <c r="E10" s="59">
        <v>90000</v>
      </c>
      <c r="F10" s="1"/>
    </row>
    <row r="11" spans="1:6" ht="12.75">
      <c r="A11" s="83" t="s">
        <v>75</v>
      </c>
      <c r="B11" s="83"/>
      <c r="C11" s="83"/>
      <c r="D11" s="59"/>
      <c r="E11" s="59">
        <v>40000</v>
      </c>
      <c r="F11" s="1"/>
    </row>
    <row r="12" spans="1:6" ht="12.75">
      <c r="A12" s="83" t="s">
        <v>186</v>
      </c>
      <c r="B12" s="83"/>
      <c r="C12" s="83"/>
      <c r="D12" s="59">
        <v>60000</v>
      </c>
      <c r="E12" s="59"/>
      <c r="F12" s="1"/>
    </row>
    <row r="13" spans="1:6" ht="12.75">
      <c r="A13" s="83" t="s">
        <v>187</v>
      </c>
      <c r="B13" s="83"/>
      <c r="C13" s="83"/>
      <c r="D13" s="59"/>
      <c r="E13" s="59">
        <v>40000</v>
      </c>
      <c r="F13" s="1"/>
    </row>
    <row r="14" spans="1:6" ht="12.75">
      <c r="A14" s="83" t="s">
        <v>53</v>
      </c>
      <c r="B14" s="83"/>
      <c r="C14" s="83"/>
      <c r="D14" s="59">
        <v>530000</v>
      </c>
      <c r="E14" s="59"/>
      <c r="F14" s="1"/>
    </row>
    <row r="15" spans="1:6" ht="12.75">
      <c r="A15" s="83" t="s">
        <v>188</v>
      </c>
      <c r="B15" s="83"/>
      <c r="C15" s="83"/>
      <c r="D15" s="59"/>
      <c r="E15" s="59">
        <v>170000</v>
      </c>
      <c r="F15" s="1"/>
    </row>
    <row r="16" spans="1:6" ht="12.75">
      <c r="A16" s="83" t="s">
        <v>141</v>
      </c>
      <c r="B16" s="83"/>
      <c r="C16" s="83"/>
      <c r="D16" s="59">
        <v>410000</v>
      </c>
      <c r="E16" s="59"/>
      <c r="F16" s="1"/>
    </row>
    <row r="17" spans="1:6" ht="12.75">
      <c r="A17" s="83" t="s">
        <v>77</v>
      </c>
      <c r="B17" s="83"/>
      <c r="C17" s="83"/>
      <c r="D17" s="59"/>
      <c r="E17" s="59">
        <v>760000</v>
      </c>
      <c r="F17" s="1"/>
    </row>
    <row r="18" spans="1:6" ht="12.75">
      <c r="A18" s="83" t="s">
        <v>88</v>
      </c>
      <c r="B18" s="83"/>
      <c r="C18" s="83"/>
      <c r="D18" s="59"/>
      <c r="E18" s="59">
        <v>300000</v>
      </c>
      <c r="F18" s="1"/>
    </row>
    <row r="19" spans="1:6" ht="12.75">
      <c r="A19" s="83" t="s">
        <v>91</v>
      </c>
      <c r="B19" s="83"/>
      <c r="C19" s="83"/>
      <c r="D19" s="59"/>
      <c r="E19" s="59">
        <v>50000</v>
      </c>
      <c r="F19" s="1"/>
    </row>
    <row r="20" spans="1:6" ht="12.75">
      <c r="A20" s="83" t="s">
        <v>189</v>
      </c>
      <c r="B20" s="83"/>
      <c r="C20" s="83"/>
      <c r="D20" s="59">
        <v>470000</v>
      </c>
      <c r="E20" s="59"/>
      <c r="F20" s="1"/>
    </row>
    <row r="21" spans="1:6" ht="12.75">
      <c r="A21" s="83" t="s">
        <v>111</v>
      </c>
      <c r="B21" s="83"/>
      <c r="C21" s="83"/>
      <c r="D21" s="59">
        <v>220000</v>
      </c>
      <c r="E21" s="59"/>
      <c r="F21" s="1"/>
    </row>
    <row r="22" spans="1:6" ht="12.75">
      <c r="A22" s="83" t="s">
        <v>40</v>
      </c>
      <c r="B22" s="83"/>
      <c r="C22" s="83"/>
      <c r="D22" s="60"/>
      <c r="E22" s="60">
        <v>180000</v>
      </c>
      <c r="F22" s="1"/>
    </row>
    <row r="23" spans="1:6" ht="13.5" thickBot="1">
      <c r="A23" s="83" t="s">
        <v>184</v>
      </c>
      <c r="B23" s="83"/>
      <c r="C23" s="83"/>
      <c r="D23" s="61">
        <f>SUM(D8:D22)</f>
        <v>1720000</v>
      </c>
      <c r="E23" s="61">
        <f>SUM(E8:E22)</f>
        <v>1720000</v>
      </c>
      <c r="F23" s="1"/>
    </row>
    <row r="24" spans="1:6" ht="13.5" thickTop="1">
      <c r="A24" s="1"/>
      <c r="B24" s="1"/>
      <c r="C24" s="1"/>
      <c r="D24" s="1"/>
      <c r="E24" s="1"/>
      <c r="F24" s="1"/>
    </row>
  </sheetData>
  <sheetProtection password="C690" sheet="1" objects="1" scenarios="1" selectLockedCells="1" selectUnlockedCells="1"/>
  <mergeCells count="21">
    <mergeCell ref="A19:C19"/>
    <mergeCell ref="A18:C18"/>
    <mergeCell ref="A1:B1"/>
    <mergeCell ref="A16:C16"/>
    <mergeCell ref="A15:C15"/>
    <mergeCell ref="A14:C14"/>
    <mergeCell ref="A13:C13"/>
    <mergeCell ref="A5:E5"/>
    <mergeCell ref="A4:E4"/>
    <mergeCell ref="A3:E3"/>
    <mergeCell ref="A23:C23"/>
    <mergeCell ref="A22:C22"/>
    <mergeCell ref="A21:C21"/>
    <mergeCell ref="A20:C20"/>
    <mergeCell ref="A9:C9"/>
    <mergeCell ref="A7:C7"/>
    <mergeCell ref="A8:C8"/>
    <mergeCell ref="A17:C17"/>
    <mergeCell ref="A11:C11"/>
    <mergeCell ref="A12:C12"/>
    <mergeCell ref="A10:C10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J11" sqref="J11"/>
    </sheetView>
  </sheetViews>
  <sheetFormatPr defaultColWidth="9.140625" defaultRowHeight="12.75"/>
  <cols>
    <col min="1" max="1" width="4.00390625" style="0" customWidth="1"/>
    <col min="2" max="22" width="12.7109375" style="0" customWidth="1"/>
  </cols>
  <sheetData>
    <row r="1" spans="1:3" ht="12.75">
      <c r="A1" s="84" t="s">
        <v>199</v>
      </c>
      <c r="B1" s="84"/>
      <c r="C1" s="84"/>
    </row>
    <row r="3" spans="1:6" ht="12.75">
      <c r="A3" s="83" t="s">
        <v>0</v>
      </c>
      <c r="B3" s="83"/>
      <c r="C3" s="83"/>
      <c r="D3" s="83"/>
      <c r="E3" s="83"/>
      <c r="F3" s="83"/>
    </row>
    <row r="4" spans="1:6" ht="12.75">
      <c r="A4" s="1"/>
      <c r="B4" s="83"/>
      <c r="C4" s="83"/>
      <c r="D4" s="83"/>
      <c r="E4" s="83"/>
      <c r="F4" s="83"/>
    </row>
    <row r="5" spans="1:6" ht="12.75">
      <c r="A5" s="1" t="s">
        <v>1</v>
      </c>
      <c r="B5" s="83" t="s">
        <v>29</v>
      </c>
      <c r="C5" s="83"/>
      <c r="D5" s="83"/>
      <c r="E5" s="83"/>
      <c r="F5" s="83"/>
    </row>
    <row r="6" spans="1:6" ht="12.75">
      <c r="A6" s="1"/>
      <c r="B6" s="83" t="s">
        <v>2</v>
      </c>
      <c r="C6" s="83"/>
      <c r="D6" s="83"/>
      <c r="E6" s="83"/>
      <c r="F6" s="83"/>
    </row>
    <row r="7" spans="1:6" ht="12.75">
      <c r="A7" s="1"/>
      <c r="B7" s="83" t="s">
        <v>3</v>
      </c>
      <c r="C7" s="83"/>
      <c r="D7" s="83"/>
      <c r="E7" s="83"/>
      <c r="F7" s="83"/>
    </row>
    <row r="8" spans="1:6" ht="12.75">
      <c r="A8" s="1"/>
      <c r="B8" s="83" t="s">
        <v>4</v>
      </c>
      <c r="C8" s="83"/>
      <c r="D8" s="83"/>
      <c r="E8" s="83"/>
      <c r="F8" s="83"/>
    </row>
    <row r="9" spans="1:6" ht="12.75">
      <c r="A9" s="1" t="s">
        <v>5</v>
      </c>
      <c r="B9" s="83" t="s">
        <v>6</v>
      </c>
      <c r="C9" s="83"/>
      <c r="D9" s="83"/>
      <c r="E9" s="83"/>
      <c r="F9" s="83"/>
    </row>
    <row r="10" spans="1:6" ht="12.75">
      <c r="A10" s="1" t="s">
        <v>7</v>
      </c>
      <c r="B10" s="83" t="s">
        <v>8</v>
      </c>
      <c r="C10" s="83"/>
      <c r="D10" s="83"/>
      <c r="E10" s="83"/>
      <c r="F10" s="83"/>
    </row>
    <row r="11" spans="1:6" ht="12.75">
      <c r="A11" s="1" t="s">
        <v>9</v>
      </c>
      <c r="B11" s="83" t="s">
        <v>10</v>
      </c>
      <c r="C11" s="83"/>
      <c r="D11" s="83"/>
      <c r="E11" s="83"/>
      <c r="F11" s="83"/>
    </row>
    <row r="12" spans="1:6" ht="12.75">
      <c r="A12" s="1" t="s">
        <v>11</v>
      </c>
      <c r="B12" s="83" t="s">
        <v>30</v>
      </c>
      <c r="C12" s="83"/>
      <c r="D12" s="83"/>
      <c r="E12" s="83"/>
      <c r="F12" s="83"/>
    </row>
    <row r="13" spans="1:6" ht="12.75">
      <c r="A13" s="1" t="s">
        <v>12</v>
      </c>
      <c r="B13" s="83" t="s">
        <v>13</v>
      </c>
      <c r="C13" s="83"/>
      <c r="D13" s="83"/>
      <c r="E13" s="83"/>
      <c r="F13" s="83"/>
    </row>
    <row r="14" spans="1:6" ht="12.75">
      <c r="A14" s="1"/>
      <c r="B14" s="83" t="s">
        <v>176</v>
      </c>
      <c r="C14" s="83"/>
      <c r="D14" s="83"/>
      <c r="E14" s="83"/>
      <c r="F14" s="83"/>
    </row>
    <row r="15" spans="1:6" ht="12.75">
      <c r="A15" s="1"/>
      <c r="B15" s="83" t="s">
        <v>14</v>
      </c>
      <c r="C15" s="83"/>
      <c r="D15" s="83"/>
      <c r="E15" s="83"/>
      <c r="F15" s="83"/>
    </row>
    <row r="16" spans="1:6" ht="12.75">
      <c r="A16" s="1"/>
      <c r="B16" s="83" t="s">
        <v>15</v>
      </c>
      <c r="C16" s="83"/>
      <c r="D16" s="83"/>
      <c r="E16" s="83"/>
      <c r="F16" s="83"/>
    </row>
    <row r="17" spans="1:6" ht="12.75">
      <c r="A17" s="1" t="s">
        <v>16</v>
      </c>
      <c r="B17" s="83" t="s">
        <v>17</v>
      </c>
      <c r="C17" s="83"/>
      <c r="D17" s="83"/>
      <c r="E17" s="83"/>
      <c r="F17" s="83"/>
    </row>
    <row r="18" spans="1:6" ht="12.75">
      <c r="A18" s="1"/>
      <c r="B18" s="83" t="s">
        <v>18</v>
      </c>
      <c r="C18" s="83"/>
      <c r="D18" s="83"/>
      <c r="E18" s="83"/>
      <c r="F18" s="83"/>
    </row>
    <row r="19" spans="1:6" ht="12.75">
      <c r="A19" s="1"/>
      <c r="B19" s="83" t="s">
        <v>19</v>
      </c>
      <c r="C19" s="83"/>
      <c r="D19" s="83"/>
      <c r="E19" s="83"/>
      <c r="F19" s="83"/>
    </row>
    <row r="20" spans="1:6" ht="12.75">
      <c r="A20" s="1" t="s">
        <v>20</v>
      </c>
      <c r="B20" s="83" t="s">
        <v>21</v>
      </c>
      <c r="C20" s="83"/>
      <c r="D20" s="83"/>
      <c r="E20" s="83"/>
      <c r="F20" s="83"/>
    </row>
    <row r="21" spans="1:6" ht="12.75">
      <c r="A21" s="1"/>
      <c r="B21" s="83" t="s">
        <v>22</v>
      </c>
      <c r="C21" s="83"/>
      <c r="D21" s="83"/>
      <c r="E21" s="83"/>
      <c r="F21" s="83"/>
    </row>
    <row r="22" spans="1:6" ht="12.75">
      <c r="A22" s="1"/>
      <c r="B22" s="83" t="s">
        <v>23</v>
      </c>
      <c r="C22" s="83"/>
      <c r="D22" s="83"/>
      <c r="E22" s="83"/>
      <c r="F22" s="83"/>
    </row>
    <row r="23" spans="1:6" ht="12.75">
      <c r="A23" s="1" t="s">
        <v>24</v>
      </c>
      <c r="B23" s="83" t="s">
        <v>25</v>
      </c>
      <c r="C23" s="83"/>
      <c r="D23" s="83"/>
      <c r="E23" s="83"/>
      <c r="F23" s="83"/>
    </row>
    <row r="24" spans="1:6" ht="12.75">
      <c r="A24" s="1"/>
      <c r="B24" s="83" t="s">
        <v>26</v>
      </c>
      <c r="C24" s="83"/>
      <c r="D24" s="83"/>
      <c r="E24" s="83"/>
      <c r="F24" s="83"/>
    </row>
    <row r="25" spans="1:6" ht="12.75">
      <c r="A25" s="1" t="s">
        <v>27</v>
      </c>
      <c r="B25" s="83" t="s">
        <v>28</v>
      </c>
      <c r="C25" s="83"/>
      <c r="D25" s="83"/>
      <c r="E25" s="83"/>
      <c r="F25" s="83"/>
    </row>
    <row r="26" spans="1:6" ht="12.75">
      <c r="A26" s="1"/>
      <c r="B26" s="1"/>
      <c r="C26" s="1"/>
      <c r="D26" s="1"/>
      <c r="E26" s="1"/>
      <c r="F26" s="1"/>
    </row>
  </sheetData>
  <sheetProtection password="C690" sheet="1" objects="1" scenarios="1" selectLockedCells="1" selectUnlockedCells="1"/>
  <mergeCells count="24">
    <mergeCell ref="B18:F18"/>
    <mergeCell ref="B17:F17"/>
    <mergeCell ref="B12:F12"/>
    <mergeCell ref="B11:F11"/>
    <mergeCell ref="A1:C1"/>
    <mergeCell ref="B25:F25"/>
    <mergeCell ref="B24:F24"/>
    <mergeCell ref="B23:F23"/>
    <mergeCell ref="B22:F22"/>
    <mergeCell ref="B21:F21"/>
    <mergeCell ref="B20:F20"/>
    <mergeCell ref="B19:F19"/>
    <mergeCell ref="B16:F16"/>
    <mergeCell ref="B15:F15"/>
    <mergeCell ref="B14:F14"/>
    <mergeCell ref="B13:F13"/>
    <mergeCell ref="B4:F4"/>
    <mergeCell ref="A3:F3"/>
    <mergeCell ref="B10:F10"/>
    <mergeCell ref="B9:F9"/>
    <mergeCell ref="B8:F8"/>
    <mergeCell ref="B7:F7"/>
    <mergeCell ref="B6:F6"/>
    <mergeCell ref="B5:F5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4"/>
  <sheetViews>
    <sheetView showGridLines="0" zoomScalePageLayoutView="0" workbookViewId="0" topLeftCell="A1">
      <selection activeCell="E1" sqref="E1:F1"/>
    </sheetView>
  </sheetViews>
  <sheetFormatPr defaultColWidth="9.140625" defaultRowHeight="12.75"/>
  <cols>
    <col min="1" max="1" width="3.28125" style="0" customWidth="1"/>
    <col min="2" max="2" width="2.140625" style="0" customWidth="1"/>
    <col min="3" max="8" width="12.7109375" style="0" customWidth="1"/>
    <col min="9" max="13" width="12.7109375" style="2" customWidth="1"/>
    <col min="14" max="14" width="12.7109375" style="0" customWidth="1"/>
    <col min="15" max="17" width="12.7109375" style="0" hidden="1" customWidth="1"/>
    <col min="18" max="27" width="12.7109375" style="0" customWidth="1"/>
  </cols>
  <sheetData>
    <row r="1" spans="4:17" ht="12.75">
      <c r="D1" s="13" t="s">
        <v>68</v>
      </c>
      <c r="E1" s="74"/>
      <c r="F1" s="74"/>
      <c r="G1" s="71"/>
      <c r="O1" t="s">
        <v>31</v>
      </c>
      <c r="P1" t="s">
        <v>36</v>
      </c>
      <c r="Q1" t="s">
        <v>94</v>
      </c>
    </row>
    <row r="2" spans="4:17" ht="12.75">
      <c r="D2" s="13" t="s">
        <v>69</v>
      </c>
      <c r="E2" s="74"/>
      <c r="F2" s="74"/>
      <c r="G2" s="71"/>
      <c r="O2" t="s">
        <v>35</v>
      </c>
      <c r="P2" t="s">
        <v>73</v>
      </c>
      <c r="Q2" t="s">
        <v>71</v>
      </c>
    </row>
    <row r="3" spans="4:17" ht="12.75">
      <c r="D3" s="14"/>
      <c r="E3" s="73" t="s">
        <v>200</v>
      </c>
      <c r="F3" s="73"/>
      <c r="G3" s="70"/>
      <c r="O3" t="s">
        <v>51</v>
      </c>
      <c r="P3" t="s">
        <v>75</v>
      </c>
      <c r="Q3" t="s">
        <v>95</v>
      </c>
    </row>
    <row r="4" spans="15:16" ht="12.75">
      <c r="O4" s="2"/>
      <c r="P4" t="s">
        <v>87</v>
      </c>
    </row>
    <row r="5" spans="1:16" ht="12.75">
      <c r="A5" s="4"/>
      <c r="B5" s="79" t="s">
        <v>78</v>
      </c>
      <c r="C5" s="79"/>
      <c r="D5" s="79"/>
      <c r="E5" s="79"/>
      <c r="F5" s="79"/>
      <c r="G5" s="79"/>
      <c r="H5" s="79"/>
      <c r="I5" s="3"/>
      <c r="O5" s="2"/>
      <c r="P5" t="s">
        <v>89</v>
      </c>
    </row>
    <row r="6" spans="1:16" ht="12.75">
      <c r="A6" s="4"/>
      <c r="B6" s="79" t="s">
        <v>194</v>
      </c>
      <c r="C6" s="79"/>
      <c r="D6" s="79"/>
      <c r="E6" s="79"/>
      <c r="F6" s="79"/>
      <c r="G6" s="79"/>
      <c r="H6" s="79"/>
      <c r="I6" s="3"/>
      <c r="O6" s="2"/>
      <c r="P6" t="s">
        <v>97</v>
      </c>
    </row>
    <row r="7" spans="1:16" ht="12.75">
      <c r="A7" s="4"/>
      <c r="B7" s="79" t="s">
        <v>65</v>
      </c>
      <c r="C7" s="79"/>
      <c r="D7" s="79"/>
      <c r="E7" s="79"/>
      <c r="F7" s="79"/>
      <c r="G7" s="79"/>
      <c r="H7" s="79"/>
      <c r="I7" s="3"/>
      <c r="O7" s="2"/>
      <c r="P7" t="s">
        <v>53</v>
      </c>
    </row>
    <row r="8" spans="1:16" ht="12.75">
      <c r="A8" s="1"/>
      <c r="B8" s="15"/>
      <c r="C8" s="15"/>
      <c r="D8" s="15"/>
      <c r="E8" s="15"/>
      <c r="F8" s="15"/>
      <c r="G8" s="1"/>
      <c r="H8" s="1"/>
      <c r="I8" s="3"/>
      <c r="O8" s="2"/>
      <c r="P8" t="s">
        <v>182</v>
      </c>
    </row>
    <row r="9" spans="1:16" ht="12.75">
      <c r="A9" s="43" t="s">
        <v>1</v>
      </c>
      <c r="B9" s="82"/>
      <c r="C9" s="82"/>
      <c r="D9" s="82"/>
      <c r="E9" s="82"/>
      <c r="F9" s="15"/>
      <c r="G9" s="37" t="s">
        <v>66</v>
      </c>
      <c r="H9" s="37" t="s">
        <v>64</v>
      </c>
      <c r="I9" s="3"/>
      <c r="O9" s="2"/>
      <c r="P9" t="s">
        <v>61</v>
      </c>
    </row>
    <row r="10" spans="1:16" ht="12.75">
      <c r="A10" s="15"/>
      <c r="B10" s="75"/>
      <c r="C10" s="75"/>
      <c r="D10" s="75"/>
      <c r="E10" s="75"/>
      <c r="F10" s="88"/>
      <c r="G10" s="32"/>
      <c r="H10" s="33"/>
      <c r="I10" s="3"/>
      <c r="O10" s="2"/>
      <c r="P10" t="s">
        <v>88</v>
      </c>
    </row>
    <row r="11" spans="1:16" ht="12.75">
      <c r="A11" s="15"/>
      <c r="B11" s="15"/>
      <c r="C11" s="77"/>
      <c r="D11" s="77"/>
      <c r="E11" s="77"/>
      <c r="F11" s="85"/>
      <c r="G11" s="34"/>
      <c r="H11" s="35"/>
      <c r="I11" s="47">
        <f>IF(H11="","",IF(H11=94000,"«- Correct!","«- Try again!"))</f>
      </c>
      <c r="O11" s="2"/>
      <c r="P11" t="s">
        <v>91</v>
      </c>
    </row>
    <row r="12" spans="1:16" ht="12.75">
      <c r="A12" s="15"/>
      <c r="B12" s="15"/>
      <c r="C12" s="15"/>
      <c r="D12" s="15"/>
      <c r="E12" s="15"/>
      <c r="F12" s="15"/>
      <c r="G12" s="18"/>
      <c r="H12" s="29"/>
      <c r="I12" s="3"/>
      <c r="O12" s="2"/>
      <c r="P12" t="s">
        <v>90</v>
      </c>
    </row>
    <row r="13" spans="1:16" ht="12.75">
      <c r="A13" s="43" t="s">
        <v>5</v>
      </c>
      <c r="B13" s="80"/>
      <c r="C13" s="81"/>
      <c r="D13" s="81"/>
      <c r="E13" s="81"/>
      <c r="F13" s="15"/>
      <c r="G13" s="36" t="s">
        <v>66</v>
      </c>
      <c r="H13" s="36" t="s">
        <v>64</v>
      </c>
      <c r="I13" s="3"/>
      <c r="O13" s="2"/>
      <c r="P13" t="s">
        <v>77</v>
      </c>
    </row>
    <row r="14" spans="1:16" ht="12.75">
      <c r="A14" s="15"/>
      <c r="B14" s="75"/>
      <c r="C14" s="76"/>
      <c r="D14" s="76"/>
      <c r="E14" s="76"/>
      <c r="F14" s="86"/>
      <c r="G14" s="32"/>
      <c r="H14" s="33"/>
      <c r="I14" s="3"/>
      <c r="O14" s="2"/>
      <c r="P14" t="s">
        <v>96</v>
      </c>
    </row>
    <row r="15" spans="1:16" ht="12.75">
      <c r="A15" s="15"/>
      <c r="B15" s="15"/>
      <c r="C15" s="77"/>
      <c r="D15" s="77"/>
      <c r="E15" s="77"/>
      <c r="F15" s="85"/>
      <c r="G15" s="38"/>
      <c r="H15" s="39"/>
      <c r="I15" s="47">
        <f>IF(H15="","",IF(H15=1200,"«- Correct!","«- Try again!"))</f>
      </c>
      <c r="O15" s="2"/>
      <c r="P15" t="s">
        <v>183</v>
      </c>
    </row>
    <row r="16" spans="1:16" ht="12.75">
      <c r="A16" s="15"/>
      <c r="B16" s="15"/>
      <c r="C16" s="15"/>
      <c r="D16" s="15"/>
      <c r="E16" s="15"/>
      <c r="F16" s="15"/>
      <c r="G16" s="18"/>
      <c r="H16" s="18"/>
      <c r="I16" s="3"/>
      <c r="O16" s="2"/>
      <c r="P16" t="s">
        <v>98</v>
      </c>
    </row>
    <row r="17" spans="1:15" ht="12.75">
      <c r="A17" s="43" t="s">
        <v>7</v>
      </c>
      <c r="B17" s="80"/>
      <c r="C17" s="81"/>
      <c r="D17" s="81"/>
      <c r="E17" s="81"/>
      <c r="F17" s="15"/>
      <c r="G17" s="36" t="s">
        <v>66</v>
      </c>
      <c r="H17" s="36" t="s">
        <v>64</v>
      </c>
      <c r="I17" s="3"/>
      <c r="O17" s="2"/>
    </row>
    <row r="18" spans="1:15" ht="12.75">
      <c r="A18" s="15"/>
      <c r="B18" s="75"/>
      <c r="C18" s="76"/>
      <c r="D18" s="76"/>
      <c r="E18" s="76"/>
      <c r="F18" s="86"/>
      <c r="G18" s="32"/>
      <c r="H18" s="33"/>
      <c r="I18" s="3"/>
      <c r="O18" s="2"/>
    </row>
    <row r="19" spans="1:15" ht="12.75">
      <c r="A19" s="15"/>
      <c r="B19" s="15"/>
      <c r="C19" s="77"/>
      <c r="D19" s="77"/>
      <c r="E19" s="77"/>
      <c r="F19" s="85"/>
      <c r="G19" s="38"/>
      <c r="H19" s="39"/>
      <c r="I19" s="47">
        <f>IF(H19="","",IF(H19=11000000,"«- Correct!","«- Try again!"))</f>
      </c>
      <c r="O19" s="2"/>
    </row>
    <row r="20" spans="1:15" ht="12.75">
      <c r="A20" s="15"/>
      <c r="B20" s="1"/>
      <c r="C20" s="15"/>
      <c r="D20" s="15"/>
      <c r="E20" s="15"/>
      <c r="F20" s="15"/>
      <c r="G20" s="18"/>
      <c r="H20" s="18"/>
      <c r="I20" s="3"/>
      <c r="O20" s="2"/>
    </row>
    <row r="21" spans="1:15" ht="12.75">
      <c r="A21" s="43" t="s">
        <v>9</v>
      </c>
      <c r="B21" s="87"/>
      <c r="C21" s="81"/>
      <c r="D21" s="81"/>
      <c r="E21" s="81"/>
      <c r="F21" s="15"/>
      <c r="G21" s="36" t="s">
        <v>66</v>
      </c>
      <c r="H21" s="36" t="s">
        <v>64</v>
      </c>
      <c r="I21" s="3"/>
      <c r="O21" s="2"/>
    </row>
    <row r="22" spans="1:15" ht="12.75">
      <c r="A22" s="15"/>
      <c r="B22" s="75"/>
      <c r="C22" s="76"/>
      <c r="D22" s="76"/>
      <c r="E22" s="76"/>
      <c r="F22" s="86"/>
      <c r="G22" s="32"/>
      <c r="H22" s="33"/>
      <c r="I22" s="3"/>
      <c r="O22" s="2"/>
    </row>
    <row r="23" spans="1:15" ht="12.75">
      <c r="A23" s="15"/>
      <c r="B23" s="15"/>
      <c r="C23" s="77"/>
      <c r="D23" s="77"/>
      <c r="E23" s="77"/>
      <c r="F23" s="85"/>
      <c r="G23" s="38"/>
      <c r="H23" s="39"/>
      <c r="I23" s="47">
        <f>IF(H23="","",IF(H23=140000,"«- Correct!","«- Try again!"))</f>
      </c>
      <c r="O23" s="2"/>
    </row>
    <row r="24" spans="1:15" ht="12.75">
      <c r="A24" s="15"/>
      <c r="B24" s="15"/>
      <c r="C24" s="15"/>
      <c r="D24" s="15"/>
      <c r="E24" s="15"/>
      <c r="F24" s="15"/>
      <c r="G24" s="18"/>
      <c r="H24" s="18"/>
      <c r="I24" s="3"/>
      <c r="O24" s="2"/>
    </row>
    <row r="25" spans="1:15" ht="12.75">
      <c r="A25" s="43" t="s">
        <v>11</v>
      </c>
      <c r="B25" s="80"/>
      <c r="C25" s="81"/>
      <c r="D25" s="81"/>
      <c r="E25" s="81"/>
      <c r="F25" s="15"/>
      <c r="G25" s="36" t="s">
        <v>66</v>
      </c>
      <c r="H25" s="36" t="s">
        <v>64</v>
      </c>
      <c r="I25" s="3"/>
      <c r="O25" s="2"/>
    </row>
    <row r="26" spans="1:15" ht="12.75">
      <c r="A26" s="15"/>
      <c r="B26" s="75"/>
      <c r="C26" s="76"/>
      <c r="D26" s="76"/>
      <c r="E26" s="76"/>
      <c r="F26" s="86"/>
      <c r="G26" s="32"/>
      <c r="H26" s="33"/>
      <c r="I26" s="3"/>
      <c r="O26" s="2"/>
    </row>
    <row r="27" spans="1:15" ht="12.75">
      <c r="A27" s="15"/>
      <c r="B27" s="15"/>
      <c r="C27" s="77"/>
      <c r="D27" s="77"/>
      <c r="E27" s="77"/>
      <c r="F27" s="85"/>
      <c r="G27" s="38"/>
      <c r="H27" s="39"/>
      <c r="I27" s="47">
        <f>IF(H27="","",IF(H27=94000,"«- Correct!","«- Try again!"))</f>
      </c>
      <c r="O27" s="2"/>
    </row>
    <row r="28" spans="1:15" ht="12.75">
      <c r="A28" s="43"/>
      <c r="B28" s="43"/>
      <c r="C28" s="43"/>
      <c r="D28" s="43"/>
      <c r="E28" s="43"/>
      <c r="F28" s="43"/>
      <c r="G28" s="3"/>
      <c r="H28" s="3"/>
      <c r="I28" s="3"/>
      <c r="O28" s="2"/>
    </row>
    <row r="29" spans="1:15" ht="12.75">
      <c r="A29" s="15"/>
      <c r="B29" s="75"/>
      <c r="C29" s="76"/>
      <c r="D29" s="76"/>
      <c r="E29" s="76"/>
      <c r="F29" s="86"/>
      <c r="G29" s="32"/>
      <c r="H29" s="33"/>
      <c r="I29" s="3"/>
      <c r="O29" s="2"/>
    </row>
    <row r="30" spans="1:15" ht="12.75">
      <c r="A30" s="15"/>
      <c r="B30" s="15"/>
      <c r="C30" s="77"/>
      <c r="D30" s="77"/>
      <c r="E30" s="77"/>
      <c r="F30" s="85"/>
      <c r="G30" s="38"/>
      <c r="H30" s="39"/>
      <c r="I30" s="47">
        <f>IF(H30="","",IF(H30=96000,"«- Correct!","«- Try again!"))</f>
      </c>
      <c r="O30" s="2"/>
    </row>
    <row r="31" spans="1:15" ht="12.75">
      <c r="A31" s="15"/>
      <c r="B31" s="15"/>
      <c r="C31" s="15"/>
      <c r="D31" s="15"/>
      <c r="E31" s="15"/>
      <c r="F31" s="15"/>
      <c r="G31" s="18"/>
      <c r="H31" s="18"/>
      <c r="I31" s="3"/>
      <c r="O31" s="2"/>
    </row>
    <row r="32" spans="1:15" ht="12.75">
      <c r="A32" s="43" t="s">
        <v>12</v>
      </c>
      <c r="B32" s="80"/>
      <c r="C32" s="81"/>
      <c r="D32" s="81"/>
      <c r="E32" s="81"/>
      <c r="F32" s="15"/>
      <c r="G32" s="36" t="s">
        <v>66</v>
      </c>
      <c r="H32" s="36" t="s">
        <v>64</v>
      </c>
      <c r="I32" s="3"/>
      <c r="O32" s="2"/>
    </row>
    <row r="33" spans="1:15" ht="12.75">
      <c r="A33" s="15"/>
      <c r="B33" s="75"/>
      <c r="C33" s="76"/>
      <c r="D33" s="76"/>
      <c r="E33" s="76"/>
      <c r="F33" s="86"/>
      <c r="G33" s="32"/>
      <c r="H33" s="33"/>
      <c r="I33" s="3"/>
      <c r="O33" s="2"/>
    </row>
    <row r="34" spans="1:15" ht="12.75">
      <c r="A34" s="15"/>
      <c r="B34" s="15"/>
      <c r="C34" s="77"/>
      <c r="D34" s="77"/>
      <c r="E34" s="77"/>
      <c r="F34" s="85"/>
      <c r="G34" s="38"/>
      <c r="H34" s="39"/>
      <c r="I34" s="47">
        <f>IF(H34="","",IF(H34=32000,"«- Correct!","«- Try again!"))</f>
      </c>
      <c r="O34" s="2"/>
    </row>
    <row r="35" spans="1:9" ht="12.75">
      <c r="A35" s="15"/>
      <c r="B35" s="15"/>
      <c r="C35" s="15"/>
      <c r="D35" s="15"/>
      <c r="E35" s="15"/>
      <c r="F35" s="15"/>
      <c r="G35" s="18"/>
      <c r="H35" s="18"/>
      <c r="I35" s="3"/>
    </row>
    <row r="36" spans="1:12" ht="12.75">
      <c r="A36" s="15"/>
      <c r="B36" s="80"/>
      <c r="C36" s="81"/>
      <c r="D36" s="81"/>
      <c r="E36" s="81"/>
      <c r="F36" s="23"/>
      <c r="G36" s="3"/>
      <c r="H36" s="3"/>
      <c r="I36" s="3"/>
      <c r="L36" s="17"/>
    </row>
    <row r="37" spans="1:9" ht="12.75">
      <c r="A37" s="15"/>
      <c r="B37" s="75"/>
      <c r="C37" s="76"/>
      <c r="D37" s="76"/>
      <c r="E37" s="76"/>
      <c r="F37" s="86"/>
      <c r="G37" s="32"/>
      <c r="H37" s="40"/>
      <c r="I37" s="3"/>
    </row>
    <row r="38" spans="1:11" ht="12.75">
      <c r="A38" s="15"/>
      <c r="B38" s="15"/>
      <c r="C38" s="77"/>
      <c r="D38" s="77"/>
      <c r="E38" s="77"/>
      <c r="F38" s="85"/>
      <c r="G38" s="41"/>
      <c r="H38" s="42"/>
      <c r="I38" s="47">
        <f>IF(H38="","",IF(H38=32000,"«- Correct!","«- Try again!"))</f>
      </c>
      <c r="K38" s="16"/>
    </row>
    <row r="39" spans="1:9" ht="12.75">
      <c r="A39" s="15"/>
      <c r="B39" s="15"/>
      <c r="C39" s="15"/>
      <c r="D39" s="15"/>
      <c r="E39" s="15"/>
      <c r="F39" s="15"/>
      <c r="G39" s="18"/>
      <c r="H39" s="18"/>
      <c r="I39" s="3"/>
    </row>
    <row r="40" spans="1:9" ht="12.75">
      <c r="A40" s="43" t="s">
        <v>16</v>
      </c>
      <c r="B40" s="80"/>
      <c r="C40" s="81"/>
      <c r="D40" s="81"/>
      <c r="E40" s="81"/>
      <c r="F40" s="15"/>
      <c r="G40" s="36" t="s">
        <v>66</v>
      </c>
      <c r="H40" s="36" t="s">
        <v>64</v>
      </c>
      <c r="I40" s="3"/>
    </row>
    <row r="41" spans="1:9" ht="12.75">
      <c r="A41" s="15"/>
      <c r="B41" s="75"/>
      <c r="C41" s="75"/>
      <c r="D41" s="75"/>
      <c r="E41" s="75"/>
      <c r="F41" s="88"/>
      <c r="G41" s="32"/>
      <c r="H41" s="33"/>
      <c r="I41" s="3"/>
    </row>
    <row r="42" spans="1:9" ht="12.75">
      <c r="A42" s="15"/>
      <c r="B42" s="15"/>
      <c r="C42" s="77"/>
      <c r="D42" s="77"/>
      <c r="E42" s="77"/>
      <c r="F42" s="85"/>
      <c r="G42" s="38"/>
      <c r="H42" s="39"/>
      <c r="I42" s="47">
        <f>IF(H42="","",IF(H42=30000,"«- Correct!","«- Try again!"))</f>
      </c>
    </row>
    <row r="43" spans="1:9" ht="12.75">
      <c r="A43" s="15"/>
      <c r="B43" s="15"/>
      <c r="C43" s="15"/>
      <c r="D43" s="15"/>
      <c r="E43" s="15"/>
      <c r="F43" s="15"/>
      <c r="G43" s="18"/>
      <c r="H43" s="18"/>
      <c r="I43" s="3"/>
    </row>
    <row r="44" spans="1:9" ht="12.75">
      <c r="A44" s="43" t="s">
        <v>20</v>
      </c>
      <c r="B44" s="80"/>
      <c r="C44" s="81"/>
      <c r="D44" s="81"/>
      <c r="E44" s="81"/>
      <c r="F44" s="15"/>
      <c r="G44" s="36" t="s">
        <v>66</v>
      </c>
      <c r="H44" s="36" t="s">
        <v>64</v>
      </c>
      <c r="I44" s="3"/>
    </row>
    <row r="45" spans="1:9" ht="12.75">
      <c r="A45" s="15"/>
      <c r="B45" s="75"/>
      <c r="C45" s="76"/>
      <c r="D45" s="76"/>
      <c r="E45" s="76"/>
      <c r="F45" s="86"/>
      <c r="G45" s="32"/>
      <c r="H45" s="33"/>
      <c r="I45" s="3"/>
    </row>
    <row r="46" spans="1:9" ht="12.75">
      <c r="A46" s="15"/>
      <c r="B46" s="15"/>
      <c r="C46" s="77"/>
      <c r="D46" s="77"/>
      <c r="E46" s="77"/>
      <c r="F46" s="85"/>
      <c r="G46" s="38"/>
      <c r="H46" s="39"/>
      <c r="I46" s="47">
        <f>IF(H46="","",IF(H46=5000,"«- Correct!","«- Try again!"))</f>
      </c>
    </row>
    <row r="47" spans="1:9" ht="12.75">
      <c r="A47" s="15"/>
      <c r="B47" s="15"/>
      <c r="C47" s="15"/>
      <c r="D47" s="15"/>
      <c r="E47" s="15"/>
      <c r="F47" s="15"/>
      <c r="G47" s="18"/>
      <c r="H47" s="18"/>
      <c r="I47" s="3"/>
    </row>
    <row r="48" spans="1:9" ht="12.75">
      <c r="A48" s="15"/>
      <c r="B48" s="75"/>
      <c r="C48" s="76"/>
      <c r="D48" s="76"/>
      <c r="E48" s="76"/>
      <c r="F48" s="86"/>
      <c r="G48" s="32"/>
      <c r="H48" s="40"/>
      <c r="I48" s="3"/>
    </row>
    <row r="49" spans="1:9" ht="12.75">
      <c r="A49" s="15"/>
      <c r="B49" s="44"/>
      <c r="C49" s="77"/>
      <c r="D49" s="77"/>
      <c r="E49" s="77"/>
      <c r="F49" s="85"/>
      <c r="G49" s="41"/>
      <c r="H49" s="42"/>
      <c r="I49" s="47">
        <f>IF(H49="","",IF(H49=5000,"«- Correct!","«- Try again!"))</f>
      </c>
    </row>
    <row r="50" spans="1:9" ht="12.75">
      <c r="A50" s="15"/>
      <c r="B50" s="15"/>
      <c r="C50" s="15"/>
      <c r="D50" s="15"/>
      <c r="E50" s="15"/>
      <c r="F50" s="15"/>
      <c r="G50" s="18"/>
      <c r="H50" s="18"/>
      <c r="I50" s="3"/>
    </row>
    <row r="51" spans="1:8" ht="12.75">
      <c r="A51" s="45"/>
      <c r="G51" s="19"/>
      <c r="H51" s="19"/>
    </row>
    <row r="52" spans="1:9" ht="12.75">
      <c r="A52" s="46" t="s">
        <v>78</v>
      </c>
      <c r="B52" s="5"/>
      <c r="C52" s="5"/>
      <c r="D52" s="5"/>
      <c r="E52" s="5"/>
      <c r="F52" s="5"/>
      <c r="G52" s="20"/>
      <c r="H52" s="20"/>
      <c r="I52" s="3"/>
    </row>
    <row r="53" spans="1:9" ht="12.75">
      <c r="A53" s="46" t="s">
        <v>93</v>
      </c>
      <c r="B53" s="5"/>
      <c r="C53" s="5"/>
      <c r="D53" s="5"/>
      <c r="E53" s="5"/>
      <c r="F53" s="5"/>
      <c r="G53" s="20"/>
      <c r="H53" s="20"/>
      <c r="I53" s="3"/>
    </row>
    <row r="54" spans="1:9" ht="12.75">
      <c r="A54" s="46" t="s">
        <v>65</v>
      </c>
      <c r="B54" s="5"/>
      <c r="C54" s="5"/>
      <c r="D54" s="5"/>
      <c r="E54" s="5"/>
      <c r="F54" s="5"/>
      <c r="G54" s="20"/>
      <c r="H54" s="20"/>
      <c r="I54" s="3"/>
    </row>
    <row r="55" spans="1:9" ht="12.75">
      <c r="A55" s="15"/>
      <c r="B55" s="15"/>
      <c r="C55" s="15"/>
      <c r="D55" s="15"/>
      <c r="E55" s="15"/>
      <c r="F55" s="15"/>
      <c r="G55" s="18"/>
      <c r="H55" s="18"/>
      <c r="I55" s="3"/>
    </row>
    <row r="56" spans="1:9" ht="12.75">
      <c r="A56" s="43" t="s">
        <v>1</v>
      </c>
      <c r="B56" s="80"/>
      <c r="C56" s="81"/>
      <c r="D56" s="81"/>
      <c r="E56" s="81"/>
      <c r="F56" s="15"/>
      <c r="G56" s="36" t="s">
        <v>66</v>
      </c>
      <c r="H56" s="36" t="s">
        <v>64</v>
      </c>
      <c r="I56" s="3"/>
    </row>
    <row r="57" spans="1:9" ht="12.75">
      <c r="A57" s="15"/>
      <c r="B57" s="75"/>
      <c r="C57" s="76"/>
      <c r="D57" s="76"/>
      <c r="E57" s="76"/>
      <c r="F57" s="86"/>
      <c r="G57" s="32"/>
      <c r="H57" s="33"/>
      <c r="I57" s="3"/>
    </row>
    <row r="58" spans="1:9" ht="12.75">
      <c r="A58" s="15"/>
      <c r="B58" s="15"/>
      <c r="C58" s="77"/>
      <c r="D58" s="77"/>
      <c r="E58" s="77"/>
      <c r="F58" s="85"/>
      <c r="G58" s="34"/>
      <c r="H58" s="35"/>
      <c r="I58" s="47">
        <f>IF(H58="","",IF(H58=0,"«- Correct!","«- Try again!"))</f>
      </c>
    </row>
    <row r="59" spans="1:9" ht="12.75">
      <c r="A59" s="15"/>
      <c r="B59" s="15"/>
      <c r="C59" s="15"/>
      <c r="D59" s="15"/>
      <c r="E59" s="15"/>
      <c r="F59" s="15"/>
      <c r="G59" s="18"/>
      <c r="H59" s="18"/>
      <c r="I59" s="3"/>
    </row>
    <row r="60" spans="1:9" ht="12.75">
      <c r="A60" s="43" t="s">
        <v>5</v>
      </c>
      <c r="B60" s="80"/>
      <c r="C60" s="81"/>
      <c r="D60" s="81"/>
      <c r="E60" s="81"/>
      <c r="F60" s="15"/>
      <c r="G60" s="36" t="s">
        <v>66</v>
      </c>
      <c r="H60" s="36" t="s">
        <v>64</v>
      </c>
      <c r="I60" s="3"/>
    </row>
    <row r="61" spans="1:9" ht="12.75">
      <c r="A61" s="15"/>
      <c r="B61" s="75"/>
      <c r="C61" s="76"/>
      <c r="D61" s="76"/>
      <c r="E61" s="76"/>
      <c r="F61" s="86"/>
      <c r="G61" s="32"/>
      <c r="H61" s="33"/>
      <c r="I61" s="3"/>
    </row>
    <row r="62" spans="1:9" ht="12.75">
      <c r="A62" s="15"/>
      <c r="B62" s="15"/>
      <c r="C62" s="77"/>
      <c r="D62" s="77"/>
      <c r="E62" s="77"/>
      <c r="F62" s="85"/>
      <c r="G62" s="38"/>
      <c r="H62" s="39"/>
      <c r="I62" s="47">
        <f>IF(H62="","",IF(H62=0,"«- Correct!","«- Try again!"))</f>
      </c>
    </row>
    <row r="63" spans="1:9" ht="12.75">
      <c r="A63" s="15"/>
      <c r="B63" s="15"/>
      <c r="C63" s="15"/>
      <c r="D63" s="15"/>
      <c r="E63" s="15"/>
      <c r="F63" s="15"/>
      <c r="G63" s="18"/>
      <c r="H63" s="18"/>
      <c r="I63" s="3"/>
    </row>
    <row r="64" spans="1:9" ht="12.75">
      <c r="A64" s="43" t="s">
        <v>7</v>
      </c>
      <c r="B64" s="80"/>
      <c r="C64" s="81"/>
      <c r="D64" s="81"/>
      <c r="E64" s="81"/>
      <c r="F64" s="15"/>
      <c r="G64" s="36" t="s">
        <v>66</v>
      </c>
      <c r="H64" s="36" t="s">
        <v>64</v>
      </c>
      <c r="I64" s="3"/>
    </row>
    <row r="65" spans="1:9" ht="12.75">
      <c r="A65" s="15"/>
      <c r="B65" s="75"/>
      <c r="C65" s="76"/>
      <c r="D65" s="76"/>
      <c r="E65" s="76"/>
      <c r="F65" s="86"/>
      <c r="G65" s="32"/>
      <c r="H65" s="33"/>
      <c r="I65" s="3"/>
    </row>
    <row r="66" spans="1:9" ht="12.75">
      <c r="A66" s="15"/>
      <c r="B66" s="15"/>
      <c r="C66" s="77"/>
      <c r="D66" s="77"/>
      <c r="E66" s="77"/>
      <c r="F66" s="85"/>
      <c r="G66" s="38"/>
      <c r="H66" s="39"/>
      <c r="I66" s="47">
        <f>IF(H66="","",IF(H66=11000000,"«- Correct!","«- Try again!"))</f>
      </c>
    </row>
    <row r="67" spans="1:9" ht="12.75">
      <c r="A67" s="15"/>
      <c r="B67" s="15"/>
      <c r="C67" s="15"/>
      <c r="D67" s="15"/>
      <c r="E67" s="15"/>
      <c r="F67" s="15"/>
      <c r="G67" s="18"/>
      <c r="H67" s="18"/>
      <c r="I67" s="3"/>
    </row>
    <row r="68" spans="1:9" ht="12.75">
      <c r="A68" s="43" t="s">
        <v>9</v>
      </c>
      <c r="B68" s="80"/>
      <c r="C68" s="81"/>
      <c r="D68" s="81"/>
      <c r="E68" s="81"/>
      <c r="F68" s="15"/>
      <c r="G68" s="36" t="s">
        <v>66</v>
      </c>
      <c r="H68" s="36" t="s">
        <v>64</v>
      </c>
      <c r="I68" s="3"/>
    </row>
    <row r="69" spans="1:9" ht="12.75">
      <c r="A69" s="15"/>
      <c r="B69" s="75"/>
      <c r="C69" s="76"/>
      <c r="D69" s="76"/>
      <c r="E69" s="76"/>
      <c r="F69" s="86"/>
      <c r="G69" s="32"/>
      <c r="H69" s="33"/>
      <c r="I69" s="3"/>
    </row>
    <row r="70" spans="1:9" ht="12.75">
      <c r="A70" s="15"/>
      <c r="B70" s="15"/>
      <c r="C70" s="77"/>
      <c r="D70" s="77"/>
      <c r="E70" s="77"/>
      <c r="F70" s="85"/>
      <c r="G70" s="38"/>
      <c r="H70" s="39"/>
      <c r="I70" s="47">
        <f>IF(H70="","",IF(H70=140000,"«- Correct!","«- Try again!"))</f>
      </c>
    </row>
    <row r="71" spans="1:9" ht="12.75">
      <c r="A71" s="15"/>
      <c r="B71" s="15"/>
      <c r="C71" s="23"/>
      <c r="D71" s="23"/>
      <c r="E71" s="23"/>
      <c r="F71" s="23"/>
      <c r="G71" s="21"/>
      <c r="H71" s="22"/>
      <c r="I71" s="3"/>
    </row>
    <row r="72" spans="1:9" ht="12.75">
      <c r="A72" s="15"/>
      <c r="B72" s="80"/>
      <c r="C72" s="81"/>
      <c r="D72" s="81"/>
      <c r="E72" s="81"/>
      <c r="F72" s="15"/>
      <c r="G72" s="36" t="s">
        <v>66</v>
      </c>
      <c r="H72" s="36" t="s">
        <v>64</v>
      </c>
      <c r="I72" s="3"/>
    </row>
    <row r="73" spans="1:9" ht="12.75">
      <c r="A73" s="15"/>
      <c r="B73" s="75"/>
      <c r="C73" s="76"/>
      <c r="D73" s="76"/>
      <c r="E73" s="76"/>
      <c r="F73" s="86"/>
      <c r="G73" s="32"/>
      <c r="H73" s="33"/>
      <c r="I73" s="3"/>
    </row>
    <row r="74" spans="1:9" ht="12.75">
      <c r="A74" s="15"/>
      <c r="B74" s="15"/>
      <c r="C74" s="77"/>
      <c r="D74" s="77"/>
      <c r="E74" s="77"/>
      <c r="F74" s="85"/>
      <c r="G74" s="38"/>
      <c r="H74" s="39"/>
      <c r="I74" s="47">
        <f>IF(H74="","",IF(H74=140000,"«- Correct!","«- Try again!"))</f>
      </c>
    </row>
    <row r="75" spans="1:9" ht="12.75">
      <c r="A75" s="15"/>
      <c r="B75" s="15"/>
      <c r="C75" s="15"/>
      <c r="D75" s="15"/>
      <c r="E75" s="15"/>
      <c r="F75" s="15"/>
      <c r="G75" s="18"/>
      <c r="H75" s="18"/>
      <c r="I75" s="3"/>
    </row>
    <row r="76" spans="1:9" ht="12.75">
      <c r="A76" s="43" t="s">
        <v>11</v>
      </c>
      <c r="B76" s="80"/>
      <c r="C76" s="81"/>
      <c r="D76" s="81"/>
      <c r="E76" s="81"/>
      <c r="F76" s="15"/>
      <c r="G76" s="36" t="s">
        <v>66</v>
      </c>
      <c r="H76" s="36" t="s">
        <v>64</v>
      </c>
      <c r="I76" s="3"/>
    </row>
    <row r="77" spans="1:9" ht="12.75">
      <c r="A77" s="15"/>
      <c r="B77" s="75"/>
      <c r="C77" s="76"/>
      <c r="D77" s="76"/>
      <c r="E77" s="76"/>
      <c r="F77" s="86"/>
      <c r="G77" s="32"/>
      <c r="H77" s="33"/>
      <c r="I77" s="3"/>
    </row>
    <row r="78" spans="1:9" ht="12.75">
      <c r="A78" s="15"/>
      <c r="B78" s="15"/>
      <c r="C78" s="77"/>
      <c r="D78" s="77"/>
      <c r="E78" s="77"/>
      <c r="F78" s="85"/>
      <c r="G78" s="38"/>
      <c r="H78" s="39"/>
      <c r="I78" s="47">
        <f>IF(H78="","",IF(H78=96000,"«- Correct!","«- Try again!"))</f>
      </c>
    </row>
    <row r="79" spans="1:9" ht="12.75">
      <c r="A79" s="15"/>
      <c r="B79" s="15"/>
      <c r="C79" s="15"/>
      <c r="D79" s="15"/>
      <c r="E79" s="15"/>
      <c r="F79" s="15"/>
      <c r="G79" s="18"/>
      <c r="H79" s="18"/>
      <c r="I79" s="3"/>
    </row>
    <row r="80" spans="1:9" ht="12.75">
      <c r="A80" s="43" t="s">
        <v>12</v>
      </c>
      <c r="B80" s="80"/>
      <c r="C80" s="81"/>
      <c r="D80" s="81"/>
      <c r="E80" s="81"/>
      <c r="F80" s="15"/>
      <c r="G80" s="36" t="s">
        <v>66</v>
      </c>
      <c r="H80" s="36" t="s">
        <v>64</v>
      </c>
      <c r="I80" s="3"/>
    </row>
    <row r="81" spans="1:9" ht="12.75">
      <c r="A81" s="15"/>
      <c r="B81" s="75"/>
      <c r="C81" s="76"/>
      <c r="D81" s="76"/>
      <c r="E81" s="76"/>
      <c r="F81" s="86"/>
      <c r="G81" s="32"/>
      <c r="H81" s="33"/>
      <c r="I81" s="3"/>
    </row>
    <row r="82" spans="1:9" ht="12.75">
      <c r="A82" s="15"/>
      <c r="B82" s="15"/>
      <c r="C82" s="77"/>
      <c r="D82" s="77"/>
      <c r="E82" s="77"/>
      <c r="F82" s="85"/>
      <c r="G82" s="38"/>
      <c r="H82" s="39"/>
      <c r="I82" s="47">
        <f>IF(H82="","",IF(H82=0,"«- Correct!","«- Try again!"))</f>
      </c>
    </row>
    <row r="83" spans="1:9" ht="12.75">
      <c r="A83" s="15"/>
      <c r="B83" s="15"/>
      <c r="C83" s="15"/>
      <c r="D83" s="15"/>
      <c r="E83" s="15"/>
      <c r="F83" s="15"/>
      <c r="G83" s="18"/>
      <c r="H83" s="18"/>
      <c r="I83" s="3"/>
    </row>
    <row r="84" spans="1:9" ht="12.75">
      <c r="A84" s="43" t="s">
        <v>16</v>
      </c>
      <c r="B84" s="80"/>
      <c r="C84" s="81"/>
      <c r="D84" s="81"/>
      <c r="E84" s="81"/>
      <c r="F84" s="15"/>
      <c r="G84" s="36" t="s">
        <v>66</v>
      </c>
      <c r="H84" s="36" t="s">
        <v>64</v>
      </c>
      <c r="I84" s="3"/>
    </row>
    <row r="85" spans="1:9" ht="12.75">
      <c r="A85" s="15"/>
      <c r="B85" s="75"/>
      <c r="C85" s="76"/>
      <c r="D85" s="76"/>
      <c r="E85" s="76"/>
      <c r="F85" s="86"/>
      <c r="G85" s="32"/>
      <c r="H85" s="33"/>
      <c r="I85" s="3"/>
    </row>
    <row r="86" spans="1:9" ht="12.75">
      <c r="A86" s="15"/>
      <c r="B86" s="15"/>
      <c r="C86" s="77"/>
      <c r="D86" s="77"/>
      <c r="E86" s="77"/>
      <c r="F86" s="85"/>
      <c r="G86" s="38"/>
      <c r="H86" s="39"/>
      <c r="I86" s="47">
        <f>IF(H86="","",IF(H86=30000,"«- Correct!","«- Try again!"))</f>
      </c>
    </row>
    <row r="87" spans="1:9" ht="12.75">
      <c r="A87" s="15"/>
      <c r="B87" s="15"/>
      <c r="C87" s="15"/>
      <c r="D87" s="15"/>
      <c r="E87" s="15"/>
      <c r="F87" s="15"/>
      <c r="G87" s="18"/>
      <c r="H87" s="18"/>
      <c r="I87" s="3"/>
    </row>
    <row r="88" spans="1:9" ht="12.75">
      <c r="A88" s="43" t="s">
        <v>20</v>
      </c>
      <c r="B88" s="80"/>
      <c r="C88" s="81"/>
      <c r="D88" s="81"/>
      <c r="E88" s="81"/>
      <c r="F88" s="15"/>
      <c r="G88" s="36" t="s">
        <v>66</v>
      </c>
      <c r="H88" s="36" t="s">
        <v>64</v>
      </c>
      <c r="I88" s="3"/>
    </row>
    <row r="89" spans="1:9" ht="12.75">
      <c r="A89" s="15"/>
      <c r="B89" s="75"/>
      <c r="C89" s="76"/>
      <c r="D89" s="76"/>
      <c r="E89" s="76"/>
      <c r="F89" s="86"/>
      <c r="G89" s="32"/>
      <c r="H89" s="33"/>
      <c r="I89" s="3"/>
    </row>
    <row r="90" spans="1:9" ht="12.75">
      <c r="A90" s="15"/>
      <c r="B90" s="15"/>
      <c r="C90" s="89"/>
      <c r="D90" s="89"/>
      <c r="E90" s="89"/>
      <c r="F90" s="90"/>
      <c r="G90" s="38"/>
      <c r="H90" s="39"/>
      <c r="I90" s="47">
        <f>IF(H90="","",IF(H90=5000,"«- Correct!","«- Try again!"))</f>
      </c>
    </row>
    <row r="91" spans="1:9" ht="12.75">
      <c r="A91" s="43"/>
      <c r="B91" s="43"/>
      <c r="C91" s="43"/>
      <c r="D91" s="43"/>
      <c r="E91" s="43"/>
      <c r="F91" s="43"/>
      <c r="G91" s="3"/>
      <c r="H91" s="3"/>
      <c r="I91" s="3"/>
    </row>
    <row r="92" spans="1:9" ht="12.75">
      <c r="A92" s="15"/>
      <c r="B92" s="75"/>
      <c r="C92" s="76"/>
      <c r="D92" s="76"/>
      <c r="E92" s="76"/>
      <c r="F92" s="86"/>
      <c r="G92" s="32"/>
      <c r="H92" s="33"/>
      <c r="I92" s="3"/>
    </row>
    <row r="93" spans="1:9" ht="12.75">
      <c r="A93" s="15"/>
      <c r="B93" s="15"/>
      <c r="C93" s="77"/>
      <c r="D93" s="77"/>
      <c r="E93" s="77"/>
      <c r="F93" s="85"/>
      <c r="G93" s="38"/>
      <c r="H93" s="39"/>
      <c r="I93" s="47">
        <f>IF(H93="","",IF(H93=5000,"«- Correct!","«- Try again!"))</f>
      </c>
    </row>
    <row r="94" spans="1:9" ht="12.75">
      <c r="A94" s="15"/>
      <c r="B94" s="15"/>
      <c r="C94" s="15"/>
      <c r="D94" s="15"/>
      <c r="E94" s="15"/>
      <c r="F94" s="15"/>
      <c r="G94" s="1"/>
      <c r="H94" s="1"/>
      <c r="I94" s="3"/>
    </row>
  </sheetData>
  <sheetProtection password="C690" sheet="1" objects="1" scenarios="1" selectLockedCells="1"/>
  <mergeCells count="66">
    <mergeCell ref="C86:F86"/>
    <mergeCell ref="B84:E84"/>
    <mergeCell ref="B85:F85"/>
    <mergeCell ref="C90:F90"/>
    <mergeCell ref="C93:F93"/>
    <mergeCell ref="B88:E88"/>
    <mergeCell ref="B89:F89"/>
    <mergeCell ref="B92:F92"/>
    <mergeCell ref="B80:E80"/>
    <mergeCell ref="B81:F81"/>
    <mergeCell ref="C82:F82"/>
    <mergeCell ref="C78:F78"/>
    <mergeCell ref="B60:E60"/>
    <mergeCell ref="B61:F61"/>
    <mergeCell ref="C62:F62"/>
    <mergeCell ref="B64:E64"/>
    <mergeCell ref="B65:F65"/>
    <mergeCell ref="C66:F66"/>
    <mergeCell ref="B76:E76"/>
    <mergeCell ref="B77:F77"/>
    <mergeCell ref="B68:E68"/>
    <mergeCell ref="B69:F69"/>
    <mergeCell ref="C70:F70"/>
    <mergeCell ref="B72:E72"/>
    <mergeCell ref="B73:F73"/>
    <mergeCell ref="C74:F74"/>
    <mergeCell ref="B57:F57"/>
    <mergeCell ref="B45:F45"/>
    <mergeCell ref="C58:F58"/>
    <mergeCell ref="B48:F48"/>
    <mergeCell ref="C49:F49"/>
    <mergeCell ref="C46:F46"/>
    <mergeCell ref="B41:F41"/>
    <mergeCell ref="B36:E36"/>
    <mergeCell ref="B40:E40"/>
    <mergeCell ref="B56:E56"/>
    <mergeCell ref="B22:F22"/>
    <mergeCell ref="B37:F37"/>
    <mergeCell ref="C34:F34"/>
    <mergeCell ref="C38:F38"/>
    <mergeCell ref="B33:F33"/>
    <mergeCell ref="B25:E25"/>
    <mergeCell ref="B32:E32"/>
    <mergeCell ref="C23:F23"/>
    <mergeCell ref="C27:F27"/>
    <mergeCell ref="B17:E17"/>
    <mergeCell ref="B21:E21"/>
    <mergeCell ref="C11:F11"/>
    <mergeCell ref="B9:E9"/>
    <mergeCell ref="B10:F10"/>
    <mergeCell ref="B13:E13"/>
    <mergeCell ref="B18:F18"/>
    <mergeCell ref="E2:F2"/>
    <mergeCell ref="E1:F1"/>
    <mergeCell ref="B44:E44"/>
    <mergeCell ref="C42:F42"/>
    <mergeCell ref="B26:F26"/>
    <mergeCell ref="B29:F29"/>
    <mergeCell ref="C30:F30"/>
    <mergeCell ref="B14:F14"/>
    <mergeCell ref="C15:F15"/>
    <mergeCell ref="C19:F19"/>
    <mergeCell ref="B7:H7"/>
    <mergeCell ref="B6:H6"/>
    <mergeCell ref="B5:H5"/>
    <mergeCell ref="E3:F3"/>
  </mergeCells>
  <dataValidations count="3">
    <dataValidation type="list" allowBlank="1" showInputMessage="1" showErrorMessage="1" sqref="B9 B25 B13 B17 B21 B32 B40 B44 B36">
      <formula1>List4</formula1>
    </dataValidation>
    <dataValidation type="list" allowBlank="1" showInputMessage="1" showErrorMessage="1" sqref="B10:E10 C11:F11 C15:F15 B14:E14 B18:E18 B22:E22 B26:E26 B33:E33 B41:E41 B45:E45 C19:F19 C23:F23 C74:F74 C34:F34 C38:F38 C42:F42 C30:F30 B37:E37 B57:E57 C58:F58 C62:F62 B61:E61 B65:E65 B69:E69 B77:E77 B81:E81 B85:E85 B89:E89 C66:F66 C27:F27 C78:F78 C82:F82 C86:F86 B48:E48 B29:E29 C46:F46 C49:F49 C70 D70:F71 B73:E73 B92:E92 C93:F93 C90">
      <formula1>List5</formula1>
    </dataValidation>
    <dataValidation type="list" allowBlank="1" showInputMessage="1" showErrorMessage="1" sqref="B56:E56 B60:E60 B64:E64 B68:E68 B76:E76 B80:E80 B84:E84 B88:E88 B72:E72">
      <formula1>List6</formula1>
    </dataValidation>
  </dataValidations>
  <printOptions horizontalCentered="1"/>
  <pageMargins left="0.75" right="0.75" top="0.5" bottom="0.45" header="0.2" footer="0.22"/>
  <pageSetup horizontalDpi="300" verticalDpi="300" orientation="portrait" scale="96" r:id="rId3"/>
  <rowBreaks count="1" manualBreakCount="1">
    <brk id="5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3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2.8515625" style="0" customWidth="1"/>
    <col min="2" max="7" width="12.7109375" style="0" customWidth="1"/>
    <col min="8" max="8" width="2.7109375" style="0" customWidth="1"/>
    <col min="9" max="22" width="12.7109375" style="0" customWidth="1"/>
  </cols>
  <sheetData>
    <row r="1" spans="1:3" ht="12.75">
      <c r="A1" s="84" t="s">
        <v>201</v>
      </c>
      <c r="B1" s="84"/>
      <c r="C1" s="84"/>
    </row>
    <row r="3" spans="1:20" ht="12.75">
      <c r="A3" s="79" t="s">
        <v>78</v>
      </c>
      <c r="B3" s="79"/>
      <c r="C3" s="79"/>
      <c r="D3" s="79"/>
      <c r="E3" s="79"/>
      <c r="F3" s="79"/>
      <c r="G3" s="79"/>
      <c r="H3" s="7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1"/>
      <c r="B4" s="1"/>
      <c r="C4" s="1"/>
      <c r="D4" s="1"/>
      <c r="E4" s="1"/>
      <c r="F4" s="1"/>
      <c r="G4" s="1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1" t="s">
        <v>1</v>
      </c>
      <c r="B5" s="83" t="s">
        <v>79</v>
      </c>
      <c r="C5" s="83"/>
      <c r="D5" s="83"/>
      <c r="E5" s="83"/>
      <c r="F5" s="83"/>
      <c r="G5" s="50">
        <v>94000</v>
      </c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1" t="s">
        <v>5</v>
      </c>
      <c r="B6" s="83" t="s">
        <v>80</v>
      </c>
      <c r="C6" s="83"/>
      <c r="D6" s="83"/>
      <c r="E6" s="83"/>
      <c r="F6" s="83"/>
      <c r="G6" s="51">
        <v>1200</v>
      </c>
      <c r="H6" s="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>
      <c r="A7" s="1" t="s">
        <v>7</v>
      </c>
      <c r="B7" s="83" t="s">
        <v>81</v>
      </c>
      <c r="C7" s="83"/>
      <c r="D7" s="83"/>
      <c r="E7" s="83"/>
      <c r="F7" s="83"/>
      <c r="G7" s="51">
        <v>11000000</v>
      </c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75">
      <c r="A8" s="1" t="s">
        <v>9</v>
      </c>
      <c r="B8" s="83" t="s">
        <v>86</v>
      </c>
      <c r="C8" s="83"/>
      <c r="D8" s="83"/>
      <c r="E8" s="83"/>
      <c r="F8" s="83"/>
      <c r="G8" s="51">
        <v>140000</v>
      </c>
      <c r="H8" s="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>
      <c r="A9" s="1" t="s">
        <v>11</v>
      </c>
      <c r="B9" s="83" t="s">
        <v>82</v>
      </c>
      <c r="C9" s="83"/>
      <c r="D9" s="83"/>
      <c r="E9" s="83"/>
      <c r="F9" s="83"/>
      <c r="G9" s="51">
        <v>96000</v>
      </c>
      <c r="H9" s="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2.75">
      <c r="A10" s="1" t="s">
        <v>12</v>
      </c>
      <c r="B10" s="83" t="s">
        <v>83</v>
      </c>
      <c r="C10" s="83"/>
      <c r="D10" s="83"/>
      <c r="E10" s="83"/>
      <c r="F10" s="83"/>
      <c r="G10" s="51">
        <v>32000</v>
      </c>
      <c r="H10" s="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.75">
      <c r="A11" s="1" t="s">
        <v>16</v>
      </c>
      <c r="B11" s="83" t="s">
        <v>84</v>
      </c>
      <c r="C11" s="83"/>
      <c r="D11" s="83"/>
      <c r="E11" s="83"/>
      <c r="F11" s="83"/>
      <c r="G11" s="51">
        <v>30000</v>
      </c>
      <c r="H11" s="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2.75">
      <c r="A12" s="1" t="s">
        <v>20</v>
      </c>
      <c r="B12" s="83" t="s">
        <v>85</v>
      </c>
      <c r="C12" s="83"/>
      <c r="D12" s="83"/>
      <c r="E12" s="83"/>
      <c r="F12" s="83"/>
      <c r="G12" s="51">
        <v>5000</v>
      </c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8" s="2" customFormat="1" ht="12.75">
      <c r="A13" s="3"/>
      <c r="B13" s="3"/>
      <c r="C13" s="3"/>
      <c r="D13" s="3"/>
      <c r="E13" s="3"/>
      <c r="F13" s="3"/>
      <c r="G13" s="3"/>
      <c r="H13" s="3"/>
    </row>
    <row r="14" s="2" customFormat="1" ht="12.75"/>
    <row r="15" s="2" customFormat="1" ht="12.75"/>
    <row r="16" s="2" customFormat="1" ht="12.75"/>
    <row r="17" s="2" customFormat="1" ht="12.75"/>
  </sheetData>
  <sheetProtection password="C690" sheet="1" objects="1" scenarios="1" selectLockedCells="1" selectUnlockedCells="1"/>
  <mergeCells count="10">
    <mergeCell ref="B8:F8"/>
    <mergeCell ref="B7:F7"/>
    <mergeCell ref="B12:F12"/>
    <mergeCell ref="B11:F11"/>
    <mergeCell ref="B10:F10"/>
    <mergeCell ref="B9:F9"/>
    <mergeCell ref="B6:F6"/>
    <mergeCell ref="B5:F5"/>
    <mergeCell ref="A3:H3"/>
    <mergeCell ref="A1:C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6"/>
  <sheetViews>
    <sheetView showGridLines="0" zoomScalePageLayoutView="0" workbookViewId="0" topLeftCell="A1">
      <selection activeCell="E1" sqref="E1:F1"/>
    </sheetView>
  </sheetViews>
  <sheetFormatPr defaultColWidth="9.140625" defaultRowHeight="12.75"/>
  <cols>
    <col min="1" max="1" width="3.28125" style="0" customWidth="1"/>
    <col min="2" max="2" width="2.140625" style="0" customWidth="1"/>
    <col min="3" max="8" width="12.7109375" style="0" customWidth="1"/>
    <col min="9" max="13" width="12.7109375" style="2" customWidth="1"/>
    <col min="14" max="14" width="12.7109375" style="0" customWidth="1"/>
    <col min="15" max="17" width="12.7109375" style="0" hidden="1" customWidth="1"/>
    <col min="18" max="25" width="12.7109375" style="0" customWidth="1"/>
  </cols>
  <sheetData>
    <row r="1" spans="4:17" ht="12.75">
      <c r="D1" s="13" t="s">
        <v>68</v>
      </c>
      <c r="E1" s="74"/>
      <c r="F1" s="74"/>
      <c r="G1" s="71"/>
      <c r="O1" t="s">
        <v>31</v>
      </c>
      <c r="P1" t="s">
        <v>112</v>
      </c>
      <c r="Q1" t="s">
        <v>94</v>
      </c>
    </row>
    <row r="2" spans="4:17" ht="12.75">
      <c r="D2" s="13" t="s">
        <v>69</v>
      </c>
      <c r="E2" s="74"/>
      <c r="F2" s="74"/>
      <c r="G2" s="71"/>
      <c r="O2" t="s">
        <v>54</v>
      </c>
      <c r="P2" t="s">
        <v>36</v>
      </c>
      <c r="Q2" t="s">
        <v>71</v>
      </c>
    </row>
    <row r="3" spans="4:17" ht="12.75">
      <c r="D3" s="14"/>
      <c r="E3" s="73" t="s">
        <v>202</v>
      </c>
      <c r="F3" s="73"/>
      <c r="G3" s="70"/>
      <c r="O3" t="s">
        <v>35</v>
      </c>
      <c r="P3" t="s">
        <v>73</v>
      </c>
      <c r="Q3" t="s">
        <v>95</v>
      </c>
    </row>
    <row r="4" spans="15:16" ht="12.75">
      <c r="O4" t="s">
        <v>51</v>
      </c>
      <c r="P4" t="s">
        <v>75</v>
      </c>
    </row>
    <row r="5" spans="1:16" ht="12.75">
      <c r="A5" s="4"/>
      <c r="B5" s="79" t="s">
        <v>194</v>
      </c>
      <c r="C5" s="79"/>
      <c r="D5" s="79"/>
      <c r="E5" s="79"/>
      <c r="F5" s="79"/>
      <c r="G5" s="79"/>
      <c r="H5" s="79"/>
      <c r="I5" s="3"/>
      <c r="O5" s="2"/>
      <c r="P5" t="s">
        <v>38</v>
      </c>
    </row>
    <row r="6" spans="1:16" ht="12.75">
      <c r="A6" s="4"/>
      <c r="B6" s="79" t="s">
        <v>65</v>
      </c>
      <c r="C6" s="79"/>
      <c r="D6" s="79"/>
      <c r="E6" s="79"/>
      <c r="F6" s="79"/>
      <c r="G6" s="79"/>
      <c r="H6" s="79"/>
      <c r="I6" s="3"/>
      <c r="O6" s="2"/>
      <c r="P6" t="s">
        <v>53</v>
      </c>
    </row>
    <row r="7" spans="1:16" ht="12.75">
      <c r="A7" s="15"/>
      <c r="B7" s="15"/>
      <c r="C7" s="15"/>
      <c r="D7" s="15"/>
      <c r="E7" s="15"/>
      <c r="F7" s="15"/>
      <c r="G7" s="1"/>
      <c r="H7" s="1"/>
      <c r="I7" s="3"/>
      <c r="O7" s="2"/>
      <c r="P7" t="s">
        <v>109</v>
      </c>
    </row>
    <row r="8" spans="1:16" ht="12.75">
      <c r="A8" s="43" t="s">
        <v>1</v>
      </c>
      <c r="B8" s="80"/>
      <c r="C8" s="81"/>
      <c r="D8" s="81"/>
      <c r="E8" s="81"/>
      <c r="F8" s="15"/>
      <c r="G8" s="56" t="s">
        <v>66</v>
      </c>
      <c r="H8" s="56" t="s">
        <v>64</v>
      </c>
      <c r="I8" s="3"/>
      <c r="O8" s="2"/>
      <c r="P8" t="s">
        <v>99</v>
      </c>
    </row>
    <row r="9" spans="1:16" ht="12.75">
      <c r="A9" s="15"/>
      <c r="B9" s="75"/>
      <c r="C9" s="75"/>
      <c r="D9" s="75"/>
      <c r="E9" s="75"/>
      <c r="F9" s="88"/>
      <c r="G9" s="53"/>
      <c r="H9" s="33"/>
      <c r="I9" s="3"/>
      <c r="O9" s="2"/>
      <c r="P9" t="s">
        <v>61</v>
      </c>
    </row>
    <row r="10" spans="1:16" ht="12.75">
      <c r="A10" s="15"/>
      <c r="B10" s="15"/>
      <c r="C10" s="77"/>
      <c r="D10" s="77"/>
      <c r="E10" s="77"/>
      <c r="F10" s="85"/>
      <c r="G10" s="34"/>
      <c r="H10" s="54"/>
      <c r="I10" s="47">
        <f>IF(H10="","",IF(H10=900000,"«- Correct!","«- Try again!"))</f>
      </c>
      <c r="O10" s="2"/>
      <c r="P10" t="s">
        <v>110</v>
      </c>
    </row>
    <row r="11" spans="1:16" ht="12.75">
      <c r="A11" s="15"/>
      <c r="B11" s="15"/>
      <c r="C11" s="15"/>
      <c r="D11" s="15"/>
      <c r="E11" s="15"/>
      <c r="F11" s="15"/>
      <c r="G11" s="24"/>
      <c r="H11" s="24"/>
      <c r="I11" s="3"/>
      <c r="O11" s="2"/>
      <c r="P11" t="s">
        <v>113</v>
      </c>
    </row>
    <row r="12" spans="1:16" ht="12.75">
      <c r="A12" s="43" t="s">
        <v>5</v>
      </c>
      <c r="B12" s="80"/>
      <c r="C12" s="81"/>
      <c r="D12" s="81"/>
      <c r="E12" s="81"/>
      <c r="F12" s="15"/>
      <c r="G12" s="36" t="s">
        <v>66</v>
      </c>
      <c r="H12" s="36" t="s">
        <v>64</v>
      </c>
      <c r="I12" s="3"/>
      <c r="O12" s="2"/>
      <c r="P12" t="s">
        <v>88</v>
      </c>
    </row>
    <row r="13" spans="1:16" ht="12.75">
      <c r="A13" s="15"/>
      <c r="B13" s="75"/>
      <c r="C13" s="76"/>
      <c r="D13" s="76"/>
      <c r="E13" s="76"/>
      <c r="F13" s="86"/>
      <c r="G13" s="53"/>
      <c r="H13" s="33"/>
      <c r="I13" s="3"/>
      <c r="O13" s="2"/>
      <c r="P13" t="s">
        <v>91</v>
      </c>
    </row>
    <row r="14" spans="1:16" ht="12.75">
      <c r="A14" s="15"/>
      <c r="B14" s="15"/>
      <c r="C14" s="77"/>
      <c r="D14" s="77"/>
      <c r="E14" s="77"/>
      <c r="F14" s="85"/>
      <c r="G14" s="55"/>
      <c r="H14" s="54"/>
      <c r="I14" s="47">
        <f>IF(H14="","",IF(H14=1100000,"«- Correct!","«- Try again!"))</f>
      </c>
      <c r="O14" s="2"/>
      <c r="P14" t="s">
        <v>189</v>
      </c>
    </row>
    <row r="15" spans="1:16" ht="12.75">
      <c r="A15" s="15"/>
      <c r="B15" s="15"/>
      <c r="C15" s="15"/>
      <c r="D15" s="15"/>
      <c r="E15" s="15"/>
      <c r="F15" s="15"/>
      <c r="G15" s="24"/>
      <c r="H15" s="24"/>
      <c r="I15" s="3"/>
      <c r="O15" s="2"/>
      <c r="P15" t="s">
        <v>77</v>
      </c>
    </row>
    <row r="16" spans="1:16" ht="12.75">
      <c r="A16" s="43" t="s">
        <v>7</v>
      </c>
      <c r="B16" s="80"/>
      <c r="C16" s="81"/>
      <c r="D16" s="81"/>
      <c r="E16" s="81"/>
      <c r="F16" s="15"/>
      <c r="G16" s="36" t="s">
        <v>66</v>
      </c>
      <c r="H16" s="36" t="s">
        <v>64</v>
      </c>
      <c r="I16" s="3"/>
      <c r="O16" s="2"/>
      <c r="P16" t="s">
        <v>195</v>
      </c>
    </row>
    <row r="17" spans="1:16" ht="12.75">
      <c r="A17" s="15"/>
      <c r="B17" s="75"/>
      <c r="C17" s="76"/>
      <c r="D17" s="76"/>
      <c r="E17" s="76"/>
      <c r="F17" s="86"/>
      <c r="G17" s="53"/>
      <c r="H17" s="33"/>
      <c r="I17" s="3"/>
      <c r="O17" s="2"/>
      <c r="P17" t="s">
        <v>111</v>
      </c>
    </row>
    <row r="18" spans="1:16" ht="12.75">
      <c r="A18" s="15"/>
      <c r="B18" s="15"/>
      <c r="C18" s="77"/>
      <c r="D18" s="77"/>
      <c r="E18" s="77"/>
      <c r="F18" s="85"/>
      <c r="G18" s="55"/>
      <c r="H18" s="54"/>
      <c r="I18" s="47">
        <f>IF(H18="","",IF(H18=130000,"«- Correct!","«- Try again!"))</f>
      </c>
      <c r="O18" s="2"/>
      <c r="P18" t="s">
        <v>96</v>
      </c>
    </row>
    <row r="19" spans="1:16" ht="12.75">
      <c r="A19" s="43"/>
      <c r="B19" s="43"/>
      <c r="C19" s="43"/>
      <c r="D19" s="43"/>
      <c r="E19" s="43"/>
      <c r="F19" s="43"/>
      <c r="G19" s="3"/>
      <c r="H19" s="3"/>
      <c r="I19" s="3"/>
      <c r="O19" s="2"/>
      <c r="P19" t="s">
        <v>100</v>
      </c>
    </row>
    <row r="20" spans="1:16" ht="12.75">
      <c r="A20" s="43"/>
      <c r="B20" s="80"/>
      <c r="C20" s="81"/>
      <c r="D20" s="81"/>
      <c r="E20" s="81"/>
      <c r="F20" s="15"/>
      <c r="G20" s="36" t="s">
        <v>66</v>
      </c>
      <c r="H20" s="36" t="s">
        <v>64</v>
      </c>
      <c r="I20" s="3"/>
      <c r="O20" s="2"/>
      <c r="P20" t="s">
        <v>98</v>
      </c>
    </row>
    <row r="21" spans="1:15" ht="12.75">
      <c r="A21" s="43"/>
      <c r="B21" s="75"/>
      <c r="C21" s="76"/>
      <c r="D21" s="76"/>
      <c r="E21" s="76"/>
      <c r="F21" s="86"/>
      <c r="G21" s="53"/>
      <c r="H21" s="33"/>
      <c r="I21" s="3"/>
      <c r="O21" s="2"/>
    </row>
    <row r="22" spans="1:15" ht="12.75">
      <c r="A22" s="43"/>
      <c r="B22" s="15"/>
      <c r="C22" s="77"/>
      <c r="D22" s="77"/>
      <c r="E22" s="77"/>
      <c r="F22" s="85"/>
      <c r="G22" s="55"/>
      <c r="H22" s="54"/>
      <c r="I22" s="47">
        <f>IF(H22="","",IF(H22=130000,"«- Correct!","«- Try again!"))</f>
      </c>
      <c r="O22" s="2"/>
    </row>
    <row r="23" spans="1:15" ht="12.75">
      <c r="A23" s="15"/>
      <c r="B23" s="15"/>
      <c r="C23" s="15"/>
      <c r="D23" s="15"/>
      <c r="E23" s="15"/>
      <c r="F23" s="15"/>
      <c r="G23" s="24"/>
      <c r="H23" s="24"/>
      <c r="I23" s="3"/>
      <c r="O23" s="2"/>
    </row>
    <row r="24" spans="1:15" ht="12.75">
      <c r="A24" s="43" t="s">
        <v>9</v>
      </c>
      <c r="B24" s="80"/>
      <c r="C24" s="81"/>
      <c r="D24" s="81"/>
      <c r="E24" s="81"/>
      <c r="F24" s="15"/>
      <c r="G24" s="36" t="s">
        <v>66</v>
      </c>
      <c r="H24" s="36" t="s">
        <v>64</v>
      </c>
      <c r="I24" s="3"/>
      <c r="O24" s="2"/>
    </row>
    <row r="25" spans="1:15" ht="12.75">
      <c r="A25" s="15"/>
      <c r="B25" s="75"/>
      <c r="C25" s="76"/>
      <c r="D25" s="76"/>
      <c r="E25" s="76"/>
      <c r="F25" s="86"/>
      <c r="G25" s="53"/>
      <c r="H25" s="33"/>
      <c r="I25" s="3"/>
      <c r="O25" s="2"/>
    </row>
    <row r="26" spans="1:15" ht="12.75">
      <c r="A26" s="15"/>
      <c r="B26" s="15"/>
      <c r="C26" s="77"/>
      <c r="D26" s="77"/>
      <c r="E26" s="77"/>
      <c r="F26" s="85"/>
      <c r="G26" s="55"/>
      <c r="H26" s="54"/>
      <c r="I26" s="47">
        <f>IF(H26="","",IF(H26=11800,"«- Correct!","«- Try again!"))</f>
      </c>
      <c r="O26" s="2"/>
    </row>
    <row r="27" spans="1:15" ht="12.75">
      <c r="A27" s="43"/>
      <c r="B27" s="43"/>
      <c r="C27" s="43"/>
      <c r="D27" s="43"/>
      <c r="E27" s="43"/>
      <c r="F27" s="43"/>
      <c r="G27" s="3"/>
      <c r="H27" s="3"/>
      <c r="I27" s="3"/>
      <c r="O27" s="2"/>
    </row>
    <row r="28" spans="1:15" ht="12.75">
      <c r="A28" s="43"/>
      <c r="B28" s="75"/>
      <c r="C28" s="76"/>
      <c r="D28" s="76"/>
      <c r="E28" s="76"/>
      <c r="F28" s="86"/>
      <c r="G28" s="53"/>
      <c r="H28" s="33"/>
      <c r="I28" s="3"/>
      <c r="O28" s="2"/>
    </row>
    <row r="29" spans="1:15" ht="12.75">
      <c r="A29" s="43"/>
      <c r="B29" s="15"/>
      <c r="C29" s="77"/>
      <c r="D29" s="77"/>
      <c r="E29" s="77"/>
      <c r="F29" s="85"/>
      <c r="G29" s="55"/>
      <c r="H29" s="54"/>
      <c r="I29" s="47">
        <f>IF(H29="","",IF(H29=12000,"«- Correct!","«- Try again!"))</f>
      </c>
      <c r="O29" s="2"/>
    </row>
    <row r="30" spans="1:15" ht="12.75">
      <c r="A30" s="15"/>
      <c r="B30" s="15"/>
      <c r="C30" s="15"/>
      <c r="D30" s="15"/>
      <c r="E30" s="15"/>
      <c r="F30" s="15"/>
      <c r="G30" s="24"/>
      <c r="H30" s="24"/>
      <c r="I30" s="3"/>
      <c r="O30" s="2"/>
    </row>
    <row r="31" spans="1:15" ht="12.75">
      <c r="A31" s="43" t="s">
        <v>11</v>
      </c>
      <c r="B31" s="80"/>
      <c r="C31" s="81"/>
      <c r="D31" s="81"/>
      <c r="E31" s="81"/>
      <c r="F31" s="15"/>
      <c r="G31" s="36" t="s">
        <v>66</v>
      </c>
      <c r="H31" s="36" t="s">
        <v>64</v>
      </c>
      <c r="I31" s="3"/>
      <c r="O31" s="2"/>
    </row>
    <row r="32" spans="1:15" ht="12.75">
      <c r="A32" s="15"/>
      <c r="B32" s="75"/>
      <c r="C32" s="76"/>
      <c r="D32" s="76"/>
      <c r="E32" s="76"/>
      <c r="F32" s="86"/>
      <c r="G32" s="53"/>
      <c r="H32" s="33"/>
      <c r="I32" s="3"/>
      <c r="O32" s="2"/>
    </row>
    <row r="33" spans="1:15" ht="12.75">
      <c r="A33" s="15"/>
      <c r="B33" s="15"/>
      <c r="C33" s="77"/>
      <c r="D33" s="77"/>
      <c r="E33" s="77"/>
      <c r="F33" s="85"/>
      <c r="G33" s="55"/>
      <c r="H33" s="54"/>
      <c r="I33" s="47">
        <f>IF(H33="","",IF(H33=2000,"«- Correct!","«- Try again!"))</f>
      </c>
      <c r="O33" s="2"/>
    </row>
    <row r="34" spans="1:15" ht="12.75">
      <c r="A34" s="15"/>
      <c r="B34" s="15"/>
      <c r="C34" s="15"/>
      <c r="D34" s="15"/>
      <c r="E34" s="15"/>
      <c r="F34" s="15"/>
      <c r="G34" s="24"/>
      <c r="H34" s="24"/>
      <c r="I34" s="3"/>
      <c r="O34" s="2"/>
    </row>
    <row r="35" spans="1:15" ht="12.75">
      <c r="A35" s="43" t="s">
        <v>12</v>
      </c>
      <c r="B35" s="80"/>
      <c r="C35" s="81"/>
      <c r="D35" s="81"/>
      <c r="E35" s="81"/>
      <c r="F35" s="15"/>
      <c r="G35" s="36" t="s">
        <v>66</v>
      </c>
      <c r="H35" s="36" t="s">
        <v>64</v>
      </c>
      <c r="I35" s="3"/>
      <c r="O35" s="2"/>
    </row>
    <row r="36" spans="1:15" ht="12.75">
      <c r="A36" s="15"/>
      <c r="B36" s="75"/>
      <c r="C36" s="76"/>
      <c r="D36" s="76"/>
      <c r="E36" s="76"/>
      <c r="F36" s="86"/>
      <c r="G36" s="53"/>
      <c r="H36" s="33"/>
      <c r="I36" s="3"/>
      <c r="O36" s="2"/>
    </row>
    <row r="37" spans="1:15" ht="12.75">
      <c r="A37" s="15"/>
      <c r="B37" s="15"/>
      <c r="C37" s="77"/>
      <c r="D37" s="77"/>
      <c r="E37" s="77"/>
      <c r="F37" s="85"/>
      <c r="G37" s="55"/>
      <c r="H37" s="54"/>
      <c r="I37" s="47">
        <f>IF(H37="","",IF(H37=90000,"«- Correct!","«- Try again!"))</f>
      </c>
      <c r="O37" s="2"/>
    </row>
    <row r="38" spans="1:15" ht="12.75">
      <c r="A38" s="15"/>
      <c r="B38" s="15"/>
      <c r="C38" s="15"/>
      <c r="D38" s="15"/>
      <c r="E38" s="15"/>
      <c r="F38" s="15"/>
      <c r="G38" s="24"/>
      <c r="H38" s="24"/>
      <c r="I38" s="3"/>
      <c r="O38" s="2"/>
    </row>
    <row r="39" spans="1:9" ht="12.75">
      <c r="A39" s="43" t="s">
        <v>16</v>
      </c>
      <c r="B39" s="80"/>
      <c r="C39" s="81"/>
      <c r="D39" s="81"/>
      <c r="E39" s="81"/>
      <c r="F39" s="15"/>
      <c r="G39" s="36" t="s">
        <v>66</v>
      </c>
      <c r="H39" s="36" t="s">
        <v>64</v>
      </c>
      <c r="I39" s="3"/>
    </row>
    <row r="40" spans="1:9" ht="12.75">
      <c r="A40" s="15"/>
      <c r="B40" s="75"/>
      <c r="C40" s="75"/>
      <c r="D40" s="75"/>
      <c r="E40" s="75"/>
      <c r="F40" s="88"/>
      <c r="G40" s="53"/>
      <c r="H40" s="33"/>
      <c r="I40" s="3"/>
    </row>
    <row r="41" spans="1:9" ht="12.75">
      <c r="A41" s="15"/>
      <c r="B41" s="15"/>
      <c r="C41" s="78"/>
      <c r="D41" s="78"/>
      <c r="E41" s="78"/>
      <c r="F41" s="91"/>
      <c r="G41" s="55"/>
      <c r="H41" s="39"/>
      <c r="I41" s="47">
        <f>IF(H41="","",IF(H41=576000,"«- Correct!","«- Try again!"))</f>
      </c>
    </row>
    <row r="42" spans="1:9" ht="12.75">
      <c r="A42" s="15"/>
      <c r="B42" s="15"/>
      <c r="C42" s="77"/>
      <c r="D42" s="77"/>
      <c r="E42" s="77"/>
      <c r="F42" s="85"/>
      <c r="G42" s="55"/>
      <c r="H42" s="39"/>
      <c r="I42" s="47">
        <f>IF(H42="","",IF(H42=24000,"«- Correct!","«- Try again!"))</f>
      </c>
    </row>
    <row r="43" spans="1:9" ht="12.75">
      <c r="A43" s="43"/>
      <c r="B43" s="43"/>
      <c r="C43" s="43"/>
      <c r="D43" s="43"/>
      <c r="E43" s="43"/>
      <c r="F43" s="43"/>
      <c r="G43" s="3"/>
      <c r="H43" s="3"/>
      <c r="I43" s="3"/>
    </row>
    <row r="44" spans="1:8" ht="12.75">
      <c r="A44" s="16"/>
      <c r="B44" s="2"/>
      <c r="C44" s="2"/>
      <c r="D44" s="2"/>
      <c r="E44" s="2"/>
      <c r="F44" s="2"/>
      <c r="G44" s="2"/>
      <c r="H44" s="2"/>
    </row>
    <row r="45" spans="1:9" ht="12.75">
      <c r="A45" s="46" t="s">
        <v>93</v>
      </c>
      <c r="B45" s="5"/>
      <c r="C45" s="5"/>
      <c r="D45" s="5"/>
      <c r="E45" s="5"/>
      <c r="F45" s="5"/>
      <c r="G45" s="26"/>
      <c r="H45" s="26"/>
      <c r="I45" s="3"/>
    </row>
    <row r="46" spans="1:9" ht="12.75">
      <c r="A46" s="46" t="s">
        <v>65</v>
      </c>
      <c r="B46" s="5"/>
      <c r="C46" s="5"/>
      <c r="D46" s="5"/>
      <c r="E46" s="5"/>
      <c r="F46" s="5"/>
      <c r="G46" s="26"/>
      <c r="H46" s="26"/>
      <c r="I46" s="3"/>
    </row>
    <row r="47" spans="1:9" ht="12.75">
      <c r="A47" s="15"/>
      <c r="B47" s="15"/>
      <c r="C47" s="15"/>
      <c r="D47" s="15"/>
      <c r="E47" s="15"/>
      <c r="F47" s="15"/>
      <c r="G47" s="24"/>
      <c r="H47" s="24"/>
      <c r="I47" s="3"/>
    </row>
    <row r="48" spans="1:9" ht="12.75">
      <c r="A48" s="43" t="s">
        <v>1</v>
      </c>
      <c r="B48" s="80"/>
      <c r="C48" s="81"/>
      <c r="D48" s="81"/>
      <c r="E48" s="81"/>
      <c r="F48" s="15"/>
      <c r="G48" s="36" t="s">
        <v>66</v>
      </c>
      <c r="H48" s="36" t="s">
        <v>64</v>
      </c>
      <c r="I48" s="3"/>
    </row>
    <row r="49" spans="1:9" ht="12.75">
      <c r="A49" s="15"/>
      <c r="B49" s="75"/>
      <c r="C49" s="76"/>
      <c r="D49" s="76"/>
      <c r="E49" s="76"/>
      <c r="F49" s="86"/>
      <c r="G49" s="53"/>
      <c r="H49" s="33"/>
      <c r="I49" s="3"/>
    </row>
    <row r="50" spans="1:9" ht="12.75">
      <c r="A50" s="15"/>
      <c r="B50" s="15"/>
      <c r="C50" s="77"/>
      <c r="D50" s="77"/>
      <c r="E50" s="77"/>
      <c r="F50" s="85"/>
      <c r="G50" s="34"/>
      <c r="H50" s="54"/>
      <c r="I50" s="47">
        <f>IF(H50="","",IF(H50=900000,"«- Correct!","«- Try again!"))</f>
      </c>
    </row>
    <row r="51" spans="1:9" ht="12.75">
      <c r="A51" s="15"/>
      <c r="B51" s="15"/>
      <c r="C51" s="15"/>
      <c r="D51" s="15"/>
      <c r="E51" s="15"/>
      <c r="F51" s="15"/>
      <c r="G51" s="24"/>
      <c r="H51" s="24"/>
      <c r="I51" s="3"/>
    </row>
    <row r="52" spans="1:9" ht="12.75">
      <c r="A52" s="43" t="s">
        <v>5</v>
      </c>
      <c r="B52" s="80"/>
      <c r="C52" s="81"/>
      <c r="D52" s="81"/>
      <c r="E52" s="81"/>
      <c r="F52" s="15"/>
      <c r="G52" s="36" t="s">
        <v>66</v>
      </c>
      <c r="H52" s="36" t="s">
        <v>64</v>
      </c>
      <c r="I52" s="3"/>
    </row>
    <row r="53" spans="1:9" ht="12.75">
      <c r="A53" s="15"/>
      <c r="B53" s="75"/>
      <c r="C53" s="76"/>
      <c r="D53" s="76"/>
      <c r="E53" s="76"/>
      <c r="F53" s="86"/>
      <c r="G53" s="53"/>
      <c r="H53" s="33"/>
      <c r="I53" s="3"/>
    </row>
    <row r="54" spans="1:9" ht="12.75">
      <c r="A54" s="15"/>
      <c r="B54" s="15"/>
      <c r="C54" s="77"/>
      <c r="D54" s="77"/>
      <c r="E54" s="77"/>
      <c r="F54" s="85"/>
      <c r="G54" s="55"/>
      <c r="H54" s="54"/>
      <c r="I54" s="47">
        <f>IF(H54="","",IF(H54=0,"«- Correct!","«- Try again!"))</f>
      </c>
    </row>
    <row r="55" spans="1:9" ht="12.75">
      <c r="A55" s="15"/>
      <c r="B55" s="15"/>
      <c r="C55" s="15"/>
      <c r="D55" s="15"/>
      <c r="E55" s="15"/>
      <c r="F55" s="15"/>
      <c r="G55" s="24"/>
      <c r="H55" s="24"/>
      <c r="I55" s="3"/>
    </row>
    <row r="56" spans="1:9" ht="12.75">
      <c r="A56" s="43" t="s">
        <v>7</v>
      </c>
      <c r="B56" s="80"/>
      <c r="C56" s="81"/>
      <c r="D56" s="81"/>
      <c r="E56" s="81"/>
      <c r="F56" s="15"/>
      <c r="G56" s="36" t="s">
        <v>66</v>
      </c>
      <c r="H56" s="36" t="s">
        <v>64</v>
      </c>
      <c r="I56" s="3"/>
    </row>
    <row r="57" spans="1:9" ht="12.75">
      <c r="A57" s="15"/>
      <c r="B57" s="75"/>
      <c r="C57" s="76"/>
      <c r="D57" s="76"/>
      <c r="E57" s="76"/>
      <c r="F57" s="86"/>
      <c r="G57" s="53"/>
      <c r="H57" s="33"/>
      <c r="I57" s="3"/>
    </row>
    <row r="58" spans="1:9" ht="12.75">
      <c r="A58" s="15"/>
      <c r="B58" s="15"/>
      <c r="C58" s="77"/>
      <c r="D58" s="77"/>
      <c r="E58" s="77"/>
      <c r="F58" s="85"/>
      <c r="G58" s="55"/>
      <c r="H58" s="54"/>
      <c r="I58" s="47">
        <f>IF(H58="","",IF(H58=0,"«- Correct!","«- Try again!"))</f>
      </c>
    </row>
    <row r="59" spans="1:9" ht="12.75">
      <c r="A59" s="15"/>
      <c r="B59" s="15"/>
      <c r="C59" s="15"/>
      <c r="D59" s="15"/>
      <c r="E59" s="15"/>
      <c r="F59" s="15"/>
      <c r="G59" s="24"/>
      <c r="H59" s="24"/>
      <c r="I59" s="3"/>
    </row>
    <row r="60" spans="1:9" ht="12.75">
      <c r="A60" s="43" t="s">
        <v>9</v>
      </c>
      <c r="B60" s="80"/>
      <c r="C60" s="81"/>
      <c r="D60" s="81"/>
      <c r="E60" s="81"/>
      <c r="F60" s="15"/>
      <c r="G60" s="36" t="s">
        <v>66</v>
      </c>
      <c r="H60" s="36" t="s">
        <v>64</v>
      </c>
      <c r="I60" s="3"/>
    </row>
    <row r="61" spans="1:9" ht="12.75">
      <c r="A61" s="15"/>
      <c r="B61" s="75"/>
      <c r="C61" s="76"/>
      <c r="D61" s="76"/>
      <c r="E61" s="76"/>
      <c r="F61" s="86"/>
      <c r="G61" s="53"/>
      <c r="H61" s="33"/>
      <c r="I61" s="3"/>
    </row>
    <row r="62" spans="1:9" ht="12.75">
      <c r="A62" s="15"/>
      <c r="B62" s="15"/>
      <c r="C62" s="77"/>
      <c r="D62" s="77"/>
      <c r="E62" s="77"/>
      <c r="F62" s="85"/>
      <c r="G62" s="55"/>
      <c r="H62" s="54"/>
      <c r="I62" s="47">
        <f>IF(H62="","",IF(H62=12000,"«- Correct!","«- Try again!"))</f>
      </c>
    </row>
    <row r="63" spans="1:9" ht="12.75">
      <c r="A63" s="15"/>
      <c r="B63" s="15"/>
      <c r="C63" s="23"/>
      <c r="D63" s="23"/>
      <c r="E63" s="23"/>
      <c r="F63" s="23"/>
      <c r="G63" s="27"/>
      <c r="H63" s="22"/>
      <c r="I63" s="3"/>
    </row>
    <row r="64" spans="1:9" ht="12.75">
      <c r="A64" s="43" t="s">
        <v>11</v>
      </c>
      <c r="B64" s="80"/>
      <c r="C64" s="81"/>
      <c r="D64" s="81"/>
      <c r="E64" s="81"/>
      <c r="F64" s="15"/>
      <c r="G64" s="36" t="s">
        <v>66</v>
      </c>
      <c r="H64" s="36" t="s">
        <v>64</v>
      </c>
      <c r="I64" s="3"/>
    </row>
    <row r="65" spans="1:9" ht="12.75">
      <c r="A65" s="15"/>
      <c r="B65" s="75"/>
      <c r="C65" s="76"/>
      <c r="D65" s="76"/>
      <c r="E65" s="76"/>
      <c r="F65" s="86"/>
      <c r="G65" s="53"/>
      <c r="H65" s="33"/>
      <c r="I65" s="3"/>
    </row>
    <row r="66" spans="1:9" ht="12.75">
      <c r="A66" s="15"/>
      <c r="B66" s="15"/>
      <c r="C66" s="77"/>
      <c r="D66" s="77"/>
      <c r="E66" s="77"/>
      <c r="F66" s="85"/>
      <c r="G66" s="55"/>
      <c r="H66" s="54"/>
      <c r="I66" s="47">
        <f>IF(H66="","",IF(H66=2000,"«- Correct!","«- Try again!"))</f>
      </c>
    </row>
    <row r="67" spans="1:9" ht="12.75">
      <c r="A67" s="15"/>
      <c r="B67" s="15"/>
      <c r="C67" s="15"/>
      <c r="D67" s="15"/>
      <c r="E67" s="15"/>
      <c r="F67" s="15"/>
      <c r="G67" s="24"/>
      <c r="H67" s="24"/>
      <c r="I67" s="3"/>
    </row>
    <row r="68" spans="1:9" ht="12.75">
      <c r="A68" s="43" t="s">
        <v>12</v>
      </c>
      <c r="B68" s="80"/>
      <c r="C68" s="81"/>
      <c r="D68" s="81"/>
      <c r="E68" s="81"/>
      <c r="F68" s="15"/>
      <c r="G68" s="36" t="s">
        <v>66</v>
      </c>
      <c r="H68" s="36" t="s">
        <v>64</v>
      </c>
      <c r="I68" s="3"/>
    </row>
    <row r="69" spans="1:9" ht="12.75">
      <c r="A69" s="15"/>
      <c r="B69" s="75"/>
      <c r="C69" s="76"/>
      <c r="D69" s="76"/>
      <c r="E69" s="76"/>
      <c r="F69" s="86"/>
      <c r="G69" s="53"/>
      <c r="H69" s="33"/>
      <c r="I69" s="3"/>
    </row>
    <row r="70" spans="1:9" ht="12.75">
      <c r="A70" s="15"/>
      <c r="B70" s="15"/>
      <c r="C70" s="77"/>
      <c r="D70" s="77"/>
      <c r="E70" s="77"/>
      <c r="F70" s="85"/>
      <c r="G70" s="55"/>
      <c r="H70" s="54"/>
      <c r="I70" s="47">
        <f>IF(H70="","",IF(H70=90000,"«- Correct!","«- Try again!"))</f>
      </c>
    </row>
    <row r="71" spans="1:9" ht="12.75">
      <c r="A71" s="15"/>
      <c r="B71" s="15"/>
      <c r="C71" s="15"/>
      <c r="D71" s="15"/>
      <c r="E71" s="15"/>
      <c r="F71" s="15"/>
      <c r="G71" s="24"/>
      <c r="H71" s="24"/>
      <c r="I71" s="3"/>
    </row>
    <row r="72" spans="1:9" ht="12.75">
      <c r="A72" s="43" t="s">
        <v>16</v>
      </c>
      <c r="B72" s="80"/>
      <c r="C72" s="81"/>
      <c r="D72" s="81"/>
      <c r="E72" s="81"/>
      <c r="F72" s="15"/>
      <c r="G72" s="25" t="s">
        <v>66</v>
      </c>
      <c r="H72" s="25" t="s">
        <v>64</v>
      </c>
      <c r="I72" s="3"/>
    </row>
    <row r="73" spans="1:9" ht="12.75">
      <c r="A73" s="15"/>
      <c r="B73" s="75"/>
      <c r="C73" s="76"/>
      <c r="D73" s="76"/>
      <c r="E73" s="76"/>
      <c r="F73" s="86"/>
      <c r="G73" s="53"/>
      <c r="H73" s="33"/>
      <c r="I73" s="3"/>
    </row>
    <row r="74" spans="1:9" ht="12.75">
      <c r="A74" s="15"/>
      <c r="B74" s="15"/>
      <c r="C74" s="78"/>
      <c r="D74" s="78"/>
      <c r="E74" s="78"/>
      <c r="F74" s="91"/>
      <c r="G74" s="55"/>
      <c r="H74" s="39"/>
      <c r="I74" s="47">
        <f>IF(H74="","",IF(H74=576000,"«- Correct!","«- Try again!"))</f>
      </c>
    </row>
    <row r="75" spans="1:9" ht="12.75">
      <c r="A75" s="15"/>
      <c r="B75" s="15"/>
      <c r="C75" s="77"/>
      <c r="D75" s="77"/>
      <c r="E75" s="77"/>
      <c r="F75" s="85"/>
      <c r="G75" s="55"/>
      <c r="H75" s="39"/>
      <c r="I75" s="47">
        <f>IF(H75="","",IF(H75=24000,"«- Correct!","«- Try again!"))</f>
      </c>
    </row>
    <row r="76" spans="1:9" ht="12.75">
      <c r="A76" s="15"/>
      <c r="B76" s="15"/>
      <c r="C76" s="15"/>
      <c r="D76" s="15"/>
      <c r="E76" s="15"/>
      <c r="F76" s="15"/>
      <c r="G76" s="1"/>
      <c r="H76" s="1"/>
      <c r="I76" s="3"/>
    </row>
  </sheetData>
  <sheetProtection password="C690" sheet="1" objects="1" scenarios="1" selectLockedCells="1"/>
  <mergeCells count="54">
    <mergeCell ref="B25:F25"/>
    <mergeCell ref="C18:F18"/>
    <mergeCell ref="B16:E16"/>
    <mergeCell ref="C29:F29"/>
    <mergeCell ref="C75:F75"/>
    <mergeCell ref="C41:F41"/>
    <mergeCell ref="C42:F42"/>
    <mergeCell ref="B35:E35"/>
    <mergeCell ref="C33:F33"/>
    <mergeCell ref="B32:F32"/>
    <mergeCell ref="B53:F53"/>
    <mergeCell ref="C54:F54"/>
    <mergeCell ref="B24:E24"/>
    <mergeCell ref="C37:F37"/>
    <mergeCell ref="B36:F36"/>
    <mergeCell ref="B40:F40"/>
    <mergeCell ref="B39:E39"/>
    <mergeCell ref="B31:E31"/>
    <mergeCell ref="C26:F26"/>
    <mergeCell ref="B28:F28"/>
    <mergeCell ref="B48:E48"/>
    <mergeCell ref="B49:F49"/>
    <mergeCell ref="C50:F50"/>
    <mergeCell ref="B52:E52"/>
    <mergeCell ref="B56:E56"/>
    <mergeCell ref="B57:F57"/>
    <mergeCell ref="B65:F65"/>
    <mergeCell ref="C66:F66"/>
    <mergeCell ref="B60:E60"/>
    <mergeCell ref="B61:F61"/>
    <mergeCell ref="C62:F62"/>
    <mergeCell ref="B21:F21"/>
    <mergeCell ref="C22:F22"/>
    <mergeCell ref="C74:F74"/>
    <mergeCell ref="B72:E72"/>
    <mergeCell ref="B73:F73"/>
    <mergeCell ref="B68:E68"/>
    <mergeCell ref="B69:F69"/>
    <mergeCell ref="C70:F70"/>
    <mergeCell ref="C58:F58"/>
    <mergeCell ref="B64:E64"/>
    <mergeCell ref="E1:F1"/>
    <mergeCell ref="B20:E20"/>
    <mergeCell ref="B8:E8"/>
    <mergeCell ref="B9:F9"/>
    <mergeCell ref="B12:E12"/>
    <mergeCell ref="B13:F13"/>
    <mergeCell ref="C14:F14"/>
    <mergeCell ref="B17:F17"/>
    <mergeCell ref="C10:F10"/>
    <mergeCell ref="B6:H6"/>
    <mergeCell ref="B5:H5"/>
    <mergeCell ref="E3:F3"/>
    <mergeCell ref="E2:F2"/>
  </mergeCells>
  <dataValidations count="4">
    <dataValidation type="list" allowBlank="1" showInputMessage="1" showErrorMessage="1" sqref="B8 B31 B12 B16 B24 B35 B39 B20">
      <formula1>List7</formula1>
    </dataValidation>
    <dataValidation type="list" allowBlank="1" showInputMessage="1" showErrorMessage="1" sqref="D63:F63">
      <formula1>List8</formula1>
    </dataValidation>
    <dataValidation type="list" allowBlank="1" showInputMessage="1" showErrorMessage="1" sqref="B48:E48 B52:E52 B56:E56 B60:E60 B64:E64 B68:E68 B72:E72">
      <formula1>List9</formula1>
    </dataValidation>
    <dataValidation type="list" allowBlank="1" showInputMessage="1" showErrorMessage="1" sqref="B9:E9 C10:E10 B13:F13 C14:F14 B17:F17 C18:F18 B21:F21 C22:F22 B25:F25 C26:F26 B28:F28 C29:F29 B32:F32 C33:F33 B36:F36 C37:F37 B40:F40 C41:F42 B49:F49 C50:F50 B53:F53 C54:F54 B57:F57 C58:F58 B61:F61 C62:F62 B65:F65 C66:F66 B69:F69 C70:F70 B73:F73 C74:F75 F9:F10">
      <formula1>$P$1:$P$20</formula1>
    </dataValidation>
  </dataValidations>
  <printOptions horizontalCentered="1"/>
  <pageMargins left="0.75" right="0.75" top="0.5" bottom="0.45" header="0.2" footer="0.22"/>
  <pageSetup horizontalDpi="300" verticalDpi="300" orientation="portrait" scale="96" r:id="rId3"/>
  <rowBreaks count="1" manualBreakCount="1">
    <brk id="44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"/>
  <sheetViews>
    <sheetView showGridLines="0" zoomScalePageLayoutView="0" workbookViewId="0" topLeftCell="A1">
      <selection activeCell="H26" sqref="H26"/>
    </sheetView>
  </sheetViews>
  <sheetFormatPr defaultColWidth="9.140625" defaultRowHeight="12.75"/>
  <cols>
    <col min="1" max="1" width="2.8515625" style="0" customWidth="1"/>
    <col min="2" max="7" width="12.7109375" style="0" customWidth="1"/>
    <col min="8" max="8" width="2.7109375" style="0" customWidth="1"/>
    <col min="9" max="23" width="12.7109375" style="0" customWidth="1"/>
  </cols>
  <sheetData>
    <row r="1" spans="1:3" ht="12.75">
      <c r="A1" s="84" t="s">
        <v>203</v>
      </c>
      <c r="B1" s="84"/>
      <c r="C1" s="84"/>
    </row>
    <row r="3" spans="1:20" ht="12.75">
      <c r="A3" s="93" t="s">
        <v>101</v>
      </c>
      <c r="B3" s="93"/>
      <c r="C3" s="93"/>
      <c r="D3" s="93"/>
      <c r="E3" s="93"/>
      <c r="F3" s="93"/>
      <c r="G3" s="5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1"/>
      <c r="B4" s="83"/>
      <c r="C4" s="83"/>
      <c r="D4" s="83"/>
      <c r="E4" s="83"/>
      <c r="F4" s="83"/>
      <c r="G4" s="1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1" t="s">
        <v>1</v>
      </c>
      <c r="B5" s="83" t="s">
        <v>102</v>
      </c>
      <c r="C5" s="83"/>
      <c r="D5" s="83"/>
      <c r="E5" s="83"/>
      <c r="F5" s="83"/>
      <c r="G5" s="48">
        <v>900000</v>
      </c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1" t="s">
        <v>5</v>
      </c>
      <c r="B6" s="83" t="s">
        <v>103</v>
      </c>
      <c r="C6" s="83"/>
      <c r="D6" s="83"/>
      <c r="E6" s="83"/>
      <c r="F6" s="83"/>
      <c r="G6" s="49">
        <v>1100000</v>
      </c>
      <c r="H6" s="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>
      <c r="A7" s="1" t="s">
        <v>7</v>
      </c>
      <c r="B7" s="83" t="s">
        <v>104</v>
      </c>
      <c r="C7" s="83"/>
      <c r="D7" s="83"/>
      <c r="E7" s="83"/>
      <c r="F7" s="83"/>
      <c r="G7" s="49">
        <v>130000</v>
      </c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75">
      <c r="A8" s="1" t="s">
        <v>9</v>
      </c>
      <c r="B8" s="83" t="s">
        <v>105</v>
      </c>
      <c r="C8" s="83"/>
      <c r="D8" s="83"/>
      <c r="E8" s="83"/>
      <c r="F8" s="83"/>
      <c r="G8" s="49">
        <v>12000</v>
      </c>
      <c r="H8" s="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>
      <c r="A9" s="1"/>
      <c r="B9" s="83" t="s">
        <v>193</v>
      </c>
      <c r="C9" s="83"/>
      <c r="D9" s="83"/>
      <c r="E9" s="83"/>
      <c r="F9" s="83"/>
      <c r="G9" s="49">
        <v>11800</v>
      </c>
      <c r="H9" s="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2.75">
      <c r="A10" s="1" t="s">
        <v>11</v>
      </c>
      <c r="B10" s="83" t="s">
        <v>106</v>
      </c>
      <c r="C10" s="83"/>
      <c r="D10" s="83"/>
      <c r="E10" s="83"/>
      <c r="F10" s="83"/>
      <c r="G10" s="49">
        <v>2000</v>
      </c>
      <c r="H10" s="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.75">
      <c r="A11" s="1" t="s">
        <v>12</v>
      </c>
      <c r="B11" s="83" t="s">
        <v>107</v>
      </c>
      <c r="C11" s="83"/>
      <c r="D11" s="83"/>
      <c r="E11" s="83"/>
      <c r="F11" s="83"/>
      <c r="G11" s="49">
        <v>90000</v>
      </c>
      <c r="H11" s="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2.75">
      <c r="A12" s="1" t="s">
        <v>16</v>
      </c>
      <c r="B12" s="83" t="s">
        <v>123</v>
      </c>
      <c r="C12" s="83"/>
      <c r="D12" s="83"/>
      <c r="E12" s="83"/>
      <c r="F12" s="83"/>
      <c r="G12" s="49">
        <v>600000</v>
      </c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8" s="2" customFormat="1" ht="12.75">
      <c r="A13" s="3"/>
      <c r="B13" s="92" t="s">
        <v>108</v>
      </c>
      <c r="C13" s="92"/>
      <c r="D13" s="92"/>
      <c r="E13" s="92"/>
      <c r="F13" s="92"/>
      <c r="G13" s="28">
        <v>0.04</v>
      </c>
      <c r="H13" s="3"/>
    </row>
    <row r="14" spans="1:8" s="2" customFormat="1" ht="12.75">
      <c r="A14" s="3"/>
      <c r="B14" s="3"/>
      <c r="C14" s="3"/>
      <c r="D14" s="3"/>
      <c r="E14" s="3"/>
      <c r="F14" s="3"/>
      <c r="G14" s="3"/>
      <c r="H14" s="3"/>
    </row>
    <row r="15" s="2" customFormat="1" ht="12.75"/>
    <row r="16" s="2" customFormat="1" ht="12.75"/>
    <row r="17" s="2" customFormat="1" ht="12.75"/>
  </sheetData>
  <sheetProtection password="C690" sheet="1" objects="1" scenarios="1" selectLockedCells="1" selectUnlockedCells="1"/>
  <mergeCells count="12">
    <mergeCell ref="B5:F5"/>
    <mergeCell ref="B4:F4"/>
    <mergeCell ref="A3:F3"/>
    <mergeCell ref="A1:C1"/>
    <mergeCell ref="B9:F9"/>
    <mergeCell ref="B8:F8"/>
    <mergeCell ref="B7:F7"/>
    <mergeCell ref="B6:F6"/>
    <mergeCell ref="B13:F13"/>
    <mergeCell ref="B12:F12"/>
    <mergeCell ref="B11:F11"/>
    <mergeCell ref="B10:F10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1"/>
  <sheetViews>
    <sheetView showGridLines="0" zoomScalePageLayoutView="0" workbookViewId="0" topLeftCell="A1">
      <selection activeCell="E1" sqref="E1:F1"/>
    </sheetView>
  </sheetViews>
  <sheetFormatPr defaultColWidth="9.140625" defaultRowHeight="12.75"/>
  <cols>
    <col min="1" max="1" width="3.28125" style="0" customWidth="1"/>
    <col min="2" max="2" width="2.140625" style="0" customWidth="1"/>
    <col min="3" max="8" width="12.7109375" style="0" customWidth="1"/>
    <col min="9" max="13" width="12.7109375" style="2" customWidth="1"/>
    <col min="14" max="14" width="12.7109375" style="0" customWidth="1"/>
    <col min="15" max="17" width="30.7109375" style="0" hidden="1" customWidth="1"/>
    <col min="18" max="26" width="12.7109375" style="0" customWidth="1"/>
  </cols>
  <sheetData>
    <row r="1" spans="4:17" ht="12.75">
      <c r="D1" s="13" t="s">
        <v>68</v>
      </c>
      <c r="E1" s="74"/>
      <c r="F1" s="74"/>
      <c r="G1" s="71"/>
      <c r="O1" t="s">
        <v>31</v>
      </c>
      <c r="P1" t="s">
        <v>50</v>
      </c>
      <c r="Q1" t="s">
        <v>94</v>
      </c>
    </row>
    <row r="2" spans="4:17" ht="12.75">
      <c r="D2" s="13" t="s">
        <v>69</v>
      </c>
      <c r="E2" s="74"/>
      <c r="F2" s="74"/>
      <c r="G2" s="71"/>
      <c r="O2" t="s">
        <v>54</v>
      </c>
      <c r="P2" t="s">
        <v>34</v>
      </c>
      <c r="Q2" t="s">
        <v>71</v>
      </c>
    </row>
    <row r="3" spans="4:17" ht="12.75">
      <c r="D3" s="14"/>
      <c r="E3" s="73" t="s">
        <v>204</v>
      </c>
      <c r="F3" s="73"/>
      <c r="G3" s="70"/>
      <c r="O3" t="s">
        <v>35</v>
      </c>
      <c r="P3" t="s">
        <v>73</v>
      </c>
      <c r="Q3" t="s">
        <v>95</v>
      </c>
    </row>
    <row r="4" spans="15:16" ht="12.75">
      <c r="O4" t="s">
        <v>55</v>
      </c>
      <c r="P4" t="s">
        <v>132</v>
      </c>
    </row>
    <row r="5" spans="1:16" ht="12.75">
      <c r="A5" s="94" t="s">
        <v>114</v>
      </c>
      <c r="B5" s="94"/>
      <c r="C5" s="94"/>
      <c r="D5" s="94"/>
      <c r="E5" s="94"/>
      <c r="F5" s="94"/>
      <c r="G5" s="94"/>
      <c r="H5" s="94"/>
      <c r="I5" s="3"/>
      <c r="O5" t="s">
        <v>51</v>
      </c>
      <c r="P5" t="s">
        <v>143</v>
      </c>
    </row>
    <row r="6" spans="1:16" ht="12.75">
      <c r="A6" s="94" t="s">
        <v>92</v>
      </c>
      <c r="B6" s="94"/>
      <c r="C6" s="94"/>
      <c r="D6" s="94"/>
      <c r="E6" s="94"/>
      <c r="F6" s="94"/>
      <c r="G6" s="94"/>
      <c r="H6" s="94"/>
      <c r="I6" s="3"/>
      <c r="O6" s="2"/>
      <c r="P6" t="s">
        <v>36</v>
      </c>
    </row>
    <row r="7" spans="1:16" ht="12.75">
      <c r="A7" s="94" t="s">
        <v>65</v>
      </c>
      <c r="B7" s="94"/>
      <c r="C7" s="94"/>
      <c r="D7" s="94"/>
      <c r="E7" s="94"/>
      <c r="F7" s="94"/>
      <c r="G7" s="94"/>
      <c r="H7" s="94"/>
      <c r="I7" s="3"/>
      <c r="O7" s="2"/>
      <c r="P7" t="s">
        <v>135</v>
      </c>
    </row>
    <row r="8" spans="1:16" ht="12.75">
      <c r="A8" s="15"/>
      <c r="B8" s="15"/>
      <c r="C8" s="15"/>
      <c r="D8" s="15"/>
      <c r="E8" s="15"/>
      <c r="F8" s="15"/>
      <c r="G8" s="1"/>
      <c r="H8" s="1"/>
      <c r="I8" s="3"/>
      <c r="O8" s="2"/>
      <c r="P8" t="s">
        <v>140</v>
      </c>
    </row>
    <row r="9" spans="1:16" ht="12.75">
      <c r="A9" s="43" t="s">
        <v>1</v>
      </c>
      <c r="B9" s="80"/>
      <c r="C9" s="81"/>
      <c r="D9" s="81"/>
      <c r="E9" s="81"/>
      <c r="F9" s="15"/>
      <c r="G9" s="56" t="s">
        <v>66</v>
      </c>
      <c r="H9" s="56" t="s">
        <v>64</v>
      </c>
      <c r="I9" s="3"/>
      <c r="O9" s="2"/>
      <c r="P9" t="s">
        <v>133</v>
      </c>
    </row>
    <row r="10" spans="1:16" ht="12.75">
      <c r="A10" s="15"/>
      <c r="B10" s="75"/>
      <c r="C10" s="75"/>
      <c r="D10" s="75"/>
      <c r="E10" s="75"/>
      <c r="F10" s="88"/>
      <c r="G10" s="53"/>
      <c r="H10" s="33"/>
      <c r="I10" s="3"/>
      <c r="O10" s="2"/>
      <c r="P10" t="s">
        <v>147</v>
      </c>
    </row>
    <row r="11" spans="1:16" ht="12.75">
      <c r="A11" s="15"/>
      <c r="B11" s="15"/>
      <c r="C11" s="78"/>
      <c r="D11" s="78"/>
      <c r="E11" s="78"/>
      <c r="F11" s="91"/>
      <c r="G11" s="34"/>
      <c r="H11" s="54"/>
      <c r="I11" s="47">
        <f>IF(H11="","",IF(H11=540000,"«- Correct!","«- Try again!"))</f>
      </c>
      <c r="O11" s="2"/>
      <c r="P11" t="s">
        <v>131</v>
      </c>
    </row>
    <row r="12" spans="1:16" ht="12.75">
      <c r="A12" s="15"/>
      <c r="B12" s="15"/>
      <c r="C12" s="78"/>
      <c r="D12" s="78"/>
      <c r="E12" s="78"/>
      <c r="F12" s="91"/>
      <c r="G12" s="34"/>
      <c r="H12" s="54"/>
      <c r="I12" s="47">
        <f>IF(H12="","",IF(H12=242000,"«- Correct!","«- Try again!"))</f>
      </c>
      <c r="O12" s="2"/>
      <c r="P12" t="s">
        <v>39</v>
      </c>
    </row>
    <row r="13" spans="1:16" ht="12.75">
      <c r="A13" s="15"/>
      <c r="B13" s="15"/>
      <c r="C13" s="77"/>
      <c r="D13" s="77"/>
      <c r="E13" s="77"/>
      <c r="F13" s="85"/>
      <c r="G13" s="34"/>
      <c r="H13" s="54"/>
      <c r="I13" s="47">
        <f>IF(H13="","",IF(H13=52000,"«- Correct!","«- Try again!"))</f>
      </c>
      <c r="O13" s="2"/>
      <c r="P13" t="s">
        <v>138</v>
      </c>
    </row>
    <row r="14" spans="1:16" ht="12.75">
      <c r="A14" s="15"/>
      <c r="B14" s="15"/>
      <c r="C14" s="15"/>
      <c r="D14" s="15"/>
      <c r="E14" s="15"/>
      <c r="F14" s="15"/>
      <c r="G14" s="24"/>
      <c r="H14" s="24"/>
      <c r="I14" s="3"/>
      <c r="O14" s="2"/>
      <c r="P14" t="s">
        <v>139</v>
      </c>
    </row>
    <row r="15" spans="1:16" ht="12.75">
      <c r="A15" s="43" t="s">
        <v>5</v>
      </c>
      <c r="B15" s="80"/>
      <c r="C15" s="81"/>
      <c r="D15" s="81"/>
      <c r="E15" s="81"/>
      <c r="F15" s="15"/>
      <c r="G15" s="36" t="s">
        <v>66</v>
      </c>
      <c r="H15" s="36" t="s">
        <v>64</v>
      </c>
      <c r="I15" s="3"/>
      <c r="O15" s="2"/>
      <c r="P15" t="s">
        <v>61</v>
      </c>
    </row>
    <row r="16" spans="1:16" ht="12.75">
      <c r="A16" s="15"/>
      <c r="B16" s="95"/>
      <c r="C16" s="95"/>
      <c r="D16" s="95"/>
      <c r="E16" s="95"/>
      <c r="F16" s="96"/>
      <c r="G16" s="53"/>
      <c r="H16" s="33"/>
      <c r="I16" s="3"/>
      <c r="O16" s="2"/>
      <c r="P16" t="s">
        <v>142</v>
      </c>
    </row>
    <row r="17" spans="1:16" ht="12.75">
      <c r="A17" s="15"/>
      <c r="B17" s="15"/>
      <c r="C17" s="77"/>
      <c r="D17" s="77"/>
      <c r="E17" s="77"/>
      <c r="F17" s="85"/>
      <c r="G17" s="55"/>
      <c r="H17" s="39"/>
      <c r="I17" s="47">
        <f>IF(H17="","",IF(H17=8000000,"«- Correct!","«- Try again!"))</f>
      </c>
      <c r="O17" s="2"/>
      <c r="P17" t="s">
        <v>144</v>
      </c>
    </row>
    <row r="18" spans="1:16" ht="12.75">
      <c r="A18" s="15"/>
      <c r="B18" s="15"/>
      <c r="C18" s="15"/>
      <c r="D18" s="15"/>
      <c r="E18" s="15"/>
      <c r="F18" s="15"/>
      <c r="G18" s="24"/>
      <c r="H18" s="24"/>
      <c r="I18" s="3"/>
      <c r="O18" s="2"/>
      <c r="P18" t="s">
        <v>141</v>
      </c>
    </row>
    <row r="19" spans="1:16" ht="12.75">
      <c r="A19" s="43" t="s">
        <v>7</v>
      </c>
      <c r="B19" s="80"/>
      <c r="C19" s="81"/>
      <c r="D19" s="81"/>
      <c r="E19" s="81"/>
      <c r="F19" s="15"/>
      <c r="G19" s="36" t="s">
        <v>66</v>
      </c>
      <c r="H19" s="36" t="s">
        <v>64</v>
      </c>
      <c r="I19" s="3"/>
      <c r="O19" s="2"/>
      <c r="P19" t="s">
        <v>137</v>
      </c>
    </row>
    <row r="20" spans="1:16" ht="12.75">
      <c r="A20" s="15"/>
      <c r="B20" s="75"/>
      <c r="C20" s="76"/>
      <c r="D20" s="76"/>
      <c r="E20" s="76"/>
      <c r="F20" s="86"/>
      <c r="G20" s="53"/>
      <c r="H20" s="33"/>
      <c r="I20" s="3"/>
      <c r="O20" s="2"/>
      <c r="P20" t="s">
        <v>134</v>
      </c>
    </row>
    <row r="21" spans="1:16" ht="12.75">
      <c r="A21" s="15"/>
      <c r="B21" s="15"/>
      <c r="C21" s="77"/>
      <c r="D21" s="77"/>
      <c r="E21" s="77"/>
      <c r="F21" s="85"/>
      <c r="G21" s="55"/>
      <c r="H21" s="39"/>
      <c r="I21" s="47">
        <f>IF(H21="","",IF(H21=8000000,"«- Correct!","«- Try again!"))</f>
      </c>
      <c r="O21" s="2"/>
      <c r="P21" t="s">
        <v>136</v>
      </c>
    </row>
    <row r="22" spans="1:16" ht="12.75">
      <c r="A22" s="43"/>
      <c r="B22" s="43"/>
      <c r="C22" s="43"/>
      <c r="D22" s="43"/>
      <c r="E22" s="43"/>
      <c r="F22" s="43"/>
      <c r="G22" s="3"/>
      <c r="H22" s="3"/>
      <c r="I22" s="3"/>
      <c r="O22" s="2"/>
      <c r="P22" t="s">
        <v>48</v>
      </c>
    </row>
    <row r="23" spans="1:16" ht="12.75">
      <c r="A23" s="43" t="s">
        <v>9</v>
      </c>
      <c r="B23" s="80"/>
      <c r="C23" s="81"/>
      <c r="D23" s="81"/>
      <c r="E23" s="81"/>
      <c r="F23" s="15"/>
      <c r="G23" s="36" t="s">
        <v>66</v>
      </c>
      <c r="H23" s="36" t="s">
        <v>64</v>
      </c>
      <c r="I23" s="3"/>
      <c r="O23" s="2"/>
      <c r="P23" t="s">
        <v>196</v>
      </c>
    </row>
    <row r="24" spans="1:16" ht="12.75">
      <c r="A24" s="15"/>
      <c r="B24" s="75"/>
      <c r="C24" s="76"/>
      <c r="D24" s="76"/>
      <c r="E24" s="76"/>
      <c r="F24" s="86"/>
      <c r="G24" s="53"/>
      <c r="H24" s="33"/>
      <c r="I24" s="3"/>
      <c r="O24" s="2"/>
      <c r="P24" s="2" t="s">
        <v>146</v>
      </c>
    </row>
    <row r="25" spans="1:16" ht="12.75">
      <c r="A25" s="15"/>
      <c r="B25" s="15"/>
      <c r="C25" s="77"/>
      <c r="D25" s="77"/>
      <c r="E25" s="77"/>
      <c r="F25" s="85"/>
      <c r="G25" s="55"/>
      <c r="H25" s="39"/>
      <c r="I25" s="47">
        <f>IF(H25="","",IF(H25=8000000,"«- Correct!","«- Try again!"))</f>
      </c>
      <c r="O25" s="2"/>
      <c r="P25" t="s">
        <v>195</v>
      </c>
    </row>
    <row r="26" spans="1:16" ht="12.75">
      <c r="A26" s="43"/>
      <c r="B26" s="43"/>
      <c r="C26" s="43"/>
      <c r="D26" s="43"/>
      <c r="E26" s="43"/>
      <c r="F26" s="43"/>
      <c r="G26" s="3"/>
      <c r="H26" s="3"/>
      <c r="I26" s="3"/>
      <c r="O26" s="2"/>
      <c r="P26" s="2" t="s">
        <v>145</v>
      </c>
    </row>
    <row r="27" spans="1:16" ht="12.75">
      <c r="A27" s="43"/>
      <c r="B27" s="75"/>
      <c r="C27" s="76"/>
      <c r="D27" s="76"/>
      <c r="E27" s="76"/>
      <c r="F27" s="86"/>
      <c r="G27" s="53"/>
      <c r="H27" s="33"/>
      <c r="I27" s="3"/>
      <c r="O27" s="2"/>
      <c r="P27" t="s">
        <v>179</v>
      </c>
    </row>
    <row r="28" spans="1:15" ht="12.75">
      <c r="A28" s="43"/>
      <c r="B28" s="15"/>
      <c r="C28" s="77"/>
      <c r="D28" s="77"/>
      <c r="E28" s="77"/>
      <c r="F28" s="85"/>
      <c r="G28" s="55"/>
      <c r="H28" s="39"/>
      <c r="I28" s="47">
        <f>IF(H28="","",IF(H28=8000000,"«- Correct!","«- Try again!"))</f>
      </c>
      <c r="O28" s="2"/>
    </row>
    <row r="29" spans="1:16" ht="12.75">
      <c r="A29" s="43"/>
      <c r="B29" s="43"/>
      <c r="C29" s="43"/>
      <c r="D29" s="43"/>
      <c r="E29" s="43"/>
      <c r="F29" s="43"/>
      <c r="G29" s="3"/>
      <c r="H29" s="3"/>
      <c r="I29" s="3"/>
      <c r="O29" s="2"/>
      <c r="P29" s="2"/>
    </row>
    <row r="30" spans="1:16" ht="12.75">
      <c r="A30" s="43"/>
      <c r="B30" s="75"/>
      <c r="C30" s="76"/>
      <c r="D30" s="76"/>
      <c r="E30" s="76"/>
      <c r="F30" s="86"/>
      <c r="G30" s="53"/>
      <c r="H30" s="33"/>
      <c r="I30" s="3"/>
      <c r="O30" s="2"/>
      <c r="P30" s="2"/>
    </row>
    <row r="31" spans="1:16" ht="12.75">
      <c r="A31" s="43"/>
      <c r="B31" s="15"/>
      <c r="C31" s="77"/>
      <c r="D31" s="77"/>
      <c r="E31" s="77"/>
      <c r="F31" s="85"/>
      <c r="G31" s="55"/>
      <c r="H31" s="39"/>
      <c r="I31" s="47">
        <f>IF(H31="","",IF(H31=8000000,"«- Correct!","«- Try again!"))</f>
      </c>
      <c r="O31" s="2"/>
      <c r="P31" s="2"/>
    </row>
    <row r="32" spans="1:16" ht="12.75">
      <c r="A32" s="15"/>
      <c r="B32" s="15"/>
      <c r="C32" s="15"/>
      <c r="D32" s="15"/>
      <c r="E32" s="15"/>
      <c r="F32" s="15"/>
      <c r="G32" s="24"/>
      <c r="H32" s="24"/>
      <c r="I32" s="3"/>
      <c r="O32" s="2"/>
      <c r="P32" s="2"/>
    </row>
    <row r="33" spans="1:16" ht="12.75">
      <c r="A33" s="43" t="s">
        <v>11</v>
      </c>
      <c r="B33" s="80"/>
      <c r="C33" s="81"/>
      <c r="D33" s="81"/>
      <c r="E33" s="81"/>
      <c r="F33" s="15"/>
      <c r="G33" s="36" t="s">
        <v>66</v>
      </c>
      <c r="H33" s="36" t="s">
        <v>64</v>
      </c>
      <c r="I33" s="3"/>
      <c r="O33" s="2"/>
      <c r="P33" s="2"/>
    </row>
    <row r="34" spans="1:16" ht="12.75">
      <c r="A34" s="15"/>
      <c r="B34" s="75"/>
      <c r="C34" s="76"/>
      <c r="D34" s="76"/>
      <c r="E34" s="76"/>
      <c r="F34" s="86"/>
      <c r="G34" s="53"/>
      <c r="H34" s="33"/>
      <c r="I34" s="3"/>
      <c r="O34" s="2"/>
      <c r="P34" s="2"/>
    </row>
    <row r="35" spans="1:16" ht="12.75">
      <c r="A35" s="15"/>
      <c r="B35" s="15"/>
      <c r="C35" s="77"/>
      <c r="D35" s="77"/>
      <c r="E35" s="77"/>
      <c r="F35" s="85"/>
      <c r="G35" s="55"/>
      <c r="H35" s="39"/>
      <c r="I35" s="47">
        <f>IF(H35="","",IF(H35=1000000,"«- Correct!","«- Try again!"))</f>
      </c>
      <c r="O35" s="2"/>
      <c r="P35" s="2"/>
    </row>
    <row r="36" spans="1:16" ht="12.75">
      <c r="A36" s="15"/>
      <c r="B36" s="15"/>
      <c r="C36" s="15"/>
      <c r="D36" s="15"/>
      <c r="E36" s="15"/>
      <c r="F36" s="15"/>
      <c r="G36" s="24"/>
      <c r="H36" s="24"/>
      <c r="I36" s="3"/>
      <c r="O36" s="2"/>
      <c r="P36" s="2"/>
    </row>
    <row r="37" spans="1:16" ht="12.75">
      <c r="A37" s="15"/>
      <c r="B37" s="80"/>
      <c r="C37" s="81"/>
      <c r="D37" s="81"/>
      <c r="E37" s="81"/>
      <c r="F37" s="15"/>
      <c r="G37" s="36" t="s">
        <v>66</v>
      </c>
      <c r="H37" s="36" t="s">
        <v>64</v>
      </c>
      <c r="I37" s="3"/>
      <c r="O37" s="2"/>
      <c r="P37" s="2"/>
    </row>
    <row r="38" spans="1:16" ht="12.75">
      <c r="A38" s="15"/>
      <c r="B38" s="75"/>
      <c r="C38" s="76"/>
      <c r="D38" s="76"/>
      <c r="E38" s="76"/>
      <c r="F38" s="86"/>
      <c r="G38" s="53"/>
      <c r="H38" s="33"/>
      <c r="I38" s="3"/>
      <c r="O38" s="2"/>
      <c r="P38" s="2"/>
    </row>
    <row r="39" spans="1:16" ht="12.75">
      <c r="A39" s="15"/>
      <c r="B39" s="15"/>
      <c r="C39" s="77"/>
      <c r="D39" s="77"/>
      <c r="E39" s="77"/>
      <c r="F39" s="85"/>
      <c r="G39" s="55"/>
      <c r="H39" s="39"/>
      <c r="I39" s="47">
        <f>IF(H39="","",IF(H39=1000000,"«- Correct!","«- Try again!"))</f>
      </c>
      <c r="O39" s="2"/>
      <c r="P39" s="2"/>
    </row>
    <row r="40" spans="1:16" ht="12.75">
      <c r="A40" s="43"/>
      <c r="B40" s="43"/>
      <c r="C40" s="43"/>
      <c r="D40" s="43"/>
      <c r="E40" s="43"/>
      <c r="F40" s="43"/>
      <c r="G40" s="3"/>
      <c r="H40" s="3"/>
      <c r="I40" s="3"/>
      <c r="P40" s="2"/>
    </row>
    <row r="41" spans="1:16" ht="12.75">
      <c r="A41" s="43" t="s">
        <v>12</v>
      </c>
      <c r="B41" s="80"/>
      <c r="C41" s="81"/>
      <c r="D41" s="81"/>
      <c r="E41" s="81"/>
      <c r="F41" s="15"/>
      <c r="G41" s="36" t="s">
        <v>66</v>
      </c>
      <c r="H41" s="36" t="s">
        <v>64</v>
      </c>
      <c r="I41" s="3"/>
      <c r="P41" s="2"/>
    </row>
    <row r="42" spans="1:16" ht="12.75">
      <c r="A42" s="15"/>
      <c r="B42" s="76"/>
      <c r="C42" s="76"/>
      <c r="D42" s="76"/>
      <c r="E42" s="76"/>
      <c r="F42" s="86"/>
      <c r="G42" s="53"/>
      <c r="H42" s="33"/>
      <c r="I42" s="3"/>
      <c r="P42" s="2"/>
    </row>
    <row r="43" spans="1:16" ht="12.75">
      <c r="A43" s="15"/>
      <c r="B43" s="75"/>
      <c r="C43" s="76"/>
      <c r="D43" s="76"/>
      <c r="E43" s="76"/>
      <c r="F43" s="97"/>
      <c r="G43" s="53"/>
      <c r="H43" s="33"/>
      <c r="I43" s="3"/>
      <c r="P43" s="2"/>
    </row>
    <row r="44" spans="1:16" ht="12.75">
      <c r="A44" s="15"/>
      <c r="B44" s="15"/>
      <c r="C44" s="77"/>
      <c r="D44" s="77"/>
      <c r="E44" s="77"/>
      <c r="F44" s="85"/>
      <c r="G44" s="55"/>
      <c r="H44" s="39"/>
      <c r="I44" s="47">
        <f>IF(H44="","",IF(H44=1000000,"«- Correct!","«- Try again!"))</f>
      </c>
      <c r="P44" s="2"/>
    </row>
    <row r="45" spans="1:16" ht="12.75">
      <c r="A45" s="15"/>
      <c r="B45" s="15"/>
      <c r="C45" s="15"/>
      <c r="D45" s="15"/>
      <c r="E45" s="15"/>
      <c r="F45" s="15"/>
      <c r="G45" s="24"/>
      <c r="H45" s="24"/>
      <c r="I45" s="3"/>
      <c r="P45" s="2"/>
    </row>
    <row r="46" spans="1:16" ht="12.75">
      <c r="A46" s="43" t="s">
        <v>16</v>
      </c>
      <c r="B46" s="80"/>
      <c r="C46" s="81"/>
      <c r="D46" s="81"/>
      <c r="E46" s="81"/>
      <c r="F46" s="15"/>
      <c r="G46" s="36" t="s">
        <v>66</v>
      </c>
      <c r="H46" s="36" t="s">
        <v>64</v>
      </c>
      <c r="I46" s="3"/>
      <c r="P46" s="2"/>
    </row>
    <row r="47" spans="1:16" ht="12.75">
      <c r="A47" s="15"/>
      <c r="B47" s="75"/>
      <c r="C47" s="75"/>
      <c r="D47" s="75"/>
      <c r="E47" s="75"/>
      <c r="F47" s="88"/>
      <c r="G47" s="53"/>
      <c r="H47" s="33"/>
      <c r="I47" s="3"/>
      <c r="P47" s="2"/>
    </row>
    <row r="48" spans="1:16" ht="12.75">
      <c r="A48" s="15"/>
      <c r="B48" s="15"/>
      <c r="C48" s="78"/>
      <c r="D48" s="78"/>
      <c r="E48" s="78"/>
      <c r="F48" s="91"/>
      <c r="G48" s="55"/>
      <c r="H48" s="39"/>
      <c r="I48" s="47">
        <f>IF(H48="","",IF(H48=768000,"«- Correct!","«- Try again!"))</f>
      </c>
      <c r="P48" s="2"/>
    </row>
    <row r="49" spans="1:16" ht="12.75">
      <c r="A49" s="15"/>
      <c r="B49" s="15"/>
      <c r="C49" s="77"/>
      <c r="D49" s="77"/>
      <c r="E49" s="77"/>
      <c r="F49" s="85"/>
      <c r="G49" s="57"/>
      <c r="H49" s="39"/>
      <c r="I49" s="47">
        <f>IF(H49="","",IF(H49=32000,"«- Correct!","«- Try again!"))</f>
      </c>
      <c r="P49" s="2"/>
    </row>
    <row r="50" spans="1:16" ht="12.75">
      <c r="A50" s="15"/>
      <c r="B50" s="15"/>
      <c r="C50" s="15"/>
      <c r="D50" s="15"/>
      <c r="E50" s="15"/>
      <c r="F50" s="15"/>
      <c r="G50" s="58"/>
      <c r="H50" s="58"/>
      <c r="I50" s="3"/>
      <c r="P50" s="2"/>
    </row>
    <row r="51" spans="1:16" ht="12.75">
      <c r="A51" s="43" t="s">
        <v>20</v>
      </c>
      <c r="B51" s="80"/>
      <c r="C51" s="81"/>
      <c r="D51" s="81"/>
      <c r="E51" s="81"/>
      <c r="F51" s="15"/>
      <c r="G51" s="36" t="s">
        <v>66</v>
      </c>
      <c r="H51" s="36" t="s">
        <v>64</v>
      </c>
      <c r="I51" s="3"/>
      <c r="P51" s="2"/>
    </row>
    <row r="52" spans="1:16" ht="12.75">
      <c r="A52" s="15"/>
      <c r="B52" s="75"/>
      <c r="C52" s="76"/>
      <c r="D52" s="76"/>
      <c r="E52" s="76"/>
      <c r="F52" s="86"/>
      <c r="G52" s="53"/>
      <c r="H52" s="33"/>
      <c r="I52" s="3"/>
      <c r="P52" s="2"/>
    </row>
    <row r="53" spans="1:16" ht="12.75">
      <c r="A53" s="15"/>
      <c r="B53" s="15"/>
      <c r="C53" s="77"/>
      <c r="D53" s="77"/>
      <c r="E53" s="77"/>
      <c r="F53" s="85"/>
      <c r="G53" s="55"/>
      <c r="H53" s="39"/>
      <c r="I53" s="47">
        <f>IF(H53="","",IF(H53=120000,"«- Correct!","«- Try again!"))</f>
      </c>
      <c r="P53" s="2"/>
    </row>
    <row r="54" spans="1:16" ht="12.75">
      <c r="A54" s="15"/>
      <c r="B54" s="15"/>
      <c r="C54" s="15"/>
      <c r="D54" s="15"/>
      <c r="E54" s="15"/>
      <c r="F54" s="15"/>
      <c r="G54" s="24"/>
      <c r="H54" s="24"/>
      <c r="I54" s="3"/>
      <c r="P54" s="2"/>
    </row>
    <row r="55" spans="1:16" ht="12.75">
      <c r="A55" s="43" t="s">
        <v>24</v>
      </c>
      <c r="B55" s="80"/>
      <c r="C55" s="81"/>
      <c r="D55" s="81"/>
      <c r="E55" s="81"/>
      <c r="F55" s="15"/>
      <c r="G55" s="36" t="s">
        <v>66</v>
      </c>
      <c r="H55" s="36" t="s">
        <v>64</v>
      </c>
      <c r="I55" s="3"/>
      <c r="P55" s="2"/>
    </row>
    <row r="56" spans="1:16" ht="12.75">
      <c r="A56" s="15"/>
      <c r="B56" s="75"/>
      <c r="C56" s="76"/>
      <c r="D56" s="76"/>
      <c r="E56" s="76"/>
      <c r="F56" s="86"/>
      <c r="G56" s="53"/>
      <c r="H56" s="33"/>
      <c r="I56" s="3"/>
      <c r="P56" s="2"/>
    </row>
    <row r="57" spans="1:16" ht="12.75">
      <c r="A57" s="15"/>
      <c r="B57" s="15"/>
      <c r="C57" s="77"/>
      <c r="D57" s="77"/>
      <c r="E57" s="77"/>
      <c r="F57" s="85"/>
      <c r="G57" s="55"/>
      <c r="H57" s="39"/>
      <c r="I57" s="47">
        <f>IF(H57="","",IF(H57=300000,"«- Correct!","«- Try again!"))</f>
      </c>
      <c r="P57" s="2"/>
    </row>
    <row r="58" spans="1:16" ht="12.75">
      <c r="A58" s="43"/>
      <c r="B58" s="43"/>
      <c r="C58" s="43"/>
      <c r="D58" s="43"/>
      <c r="E58" s="43"/>
      <c r="F58" s="43"/>
      <c r="G58" s="3"/>
      <c r="H58" s="3"/>
      <c r="I58" s="3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P59" s="2"/>
    </row>
    <row r="60" spans="1:16" ht="12.75">
      <c r="A60" s="46" t="s">
        <v>114</v>
      </c>
      <c r="B60" s="5"/>
      <c r="C60" s="5"/>
      <c r="D60" s="5"/>
      <c r="E60" s="5"/>
      <c r="F60" s="5"/>
      <c r="G60" s="5"/>
      <c r="H60" s="5"/>
      <c r="I60" s="3"/>
      <c r="P60" s="2"/>
    </row>
    <row r="61" spans="1:16" ht="12.75">
      <c r="A61" s="46" t="s">
        <v>93</v>
      </c>
      <c r="B61" s="5"/>
      <c r="C61" s="5"/>
      <c r="D61" s="5"/>
      <c r="E61" s="5"/>
      <c r="F61" s="5"/>
      <c r="G61" s="26"/>
      <c r="H61" s="26"/>
      <c r="I61" s="3"/>
      <c r="P61" s="2"/>
    </row>
    <row r="62" spans="1:16" ht="12.75">
      <c r="A62" s="46" t="s">
        <v>65</v>
      </c>
      <c r="B62" s="5"/>
      <c r="C62" s="5"/>
      <c r="D62" s="5"/>
      <c r="E62" s="5"/>
      <c r="F62" s="5"/>
      <c r="G62" s="26"/>
      <c r="H62" s="26"/>
      <c r="I62" s="3"/>
      <c r="P62" s="2"/>
    </row>
    <row r="63" spans="1:16" ht="12.75">
      <c r="A63" s="15"/>
      <c r="B63" s="15"/>
      <c r="C63" s="15"/>
      <c r="D63" s="15"/>
      <c r="E63" s="15"/>
      <c r="F63" s="1"/>
      <c r="G63" s="24"/>
      <c r="H63" s="24"/>
      <c r="I63" s="3"/>
      <c r="P63" s="2"/>
    </row>
    <row r="64" spans="1:16" ht="12.75">
      <c r="A64" s="43" t="s">
        <v>1</v>
      </c>
      <c r="B64" s="80"/>
      <c r="C64" s="81"/>
      <c r="D64" s="81"/>
      <c r="E64" s="81"/>
      <c r="F64" s="15"/>
      <c r="G64" s="36" t="s">
        <v>66</v>
      </c>
      <c r="H64" s="36" t="s">
        <v>64</v>
      </c>
      <c r="I64" s="3"/>
      <c r="P64" s="2"/>
    </row>
    <row r="65" spans="1:16" ht="12.75">
      <c r="A65" s="15"/>
      <c r="B65" s="75"/>
      <c r="C65" s="76"/>
      <c r="D65" s="76"/>
      <c r="E65" s="76"/>
      <c r="F65" s="86"/>
      <c r="G65" s="53"/>
      <c r="H65" s="33"/>
      <c r="I65" s="3"/>
      <c r="P65" s="2"/>
    </row>
    <row r="66" spans="1:16" ht="12.75">
      <c r="A66" s="15"/>
      <c r="B66" s="15"/>
      <c r="C66" s="77"/>
      <c r="D66" s="77"/>
      <c r="E66" s="77"/>
      <c r="F66" s="85"/>
      <c r="G66" s="34"/>
      <c r="H66" s="39"/>
      <c r="I66" s="47">
        <f>IF(H66="","",IF(H66=0,"«- Correct!","«- Try again!"))</f>
      </c>
      <c r="P66" s="2"/>
    </row>
    <row r="67" spans="1:16" ht="12.75">
      <c r="A67" s="15"/>
      <c r="B67" s="15"/>
      <c r="C67" s="15"/>
      <c r="D67" s="15"/>
      <c r="E67" s="15"/>
      <c r="F67" s="15"/>
      <c r="G67" s="24"/>
      <c r="H67" s="24"/>
      <c r="I67" s="3"/>
      <c r="P67" s="2"/>
    </row>
    <row r="68" spans="1:9" ht="12.75">
      <c r="A68" s="43" t="s">
        <v>5</v>
      </c>
      <c r="B68" s="80"/>
      <c r="C68" s="81"/>
      <c r="D68" s="81"/>
      <c r="E68" s="81"/>
      <c r="F68" s="15"/>
      <c r="G68" s="36" t="s">
        <v>66</v>
      </c>
      <c r="H68" s="36" t="s">
        <v>64</v>
      </c>
      <c r="I68" s="3"/>
    </row>
    <row r="69" spans="1:9" ht="12.75">
      <c r="A69" s="15"/>
      <c r="B69" s="75"/>
      <c r="C69" s="76"/>
      <c r="D69" s="76"/>
      <c r="E69" s="76"/>
      <c r="F69" s="86"/>
      <c r="G69" s="53"/>
      <c r="H69" s="33"/>
      <c r="I69" s="3"/>
    </row>
    <row r="70" spans="1:9" ht="12.75">
      <c r="A70" s="15"/>
      <c r="B70" s="15"/>
      <c r="C70" s="77"/>
      <c r="D70" s="77"/>
      <c r="E70" s="77"/>
      <c r="F70" s="85"/>
      <c r="G70" s="55"/>
      <c r="H70" s="39"/>
      <c r="I70" s="47">
        <f>IF(H70="","",IF(H70=0,"«- Correct!","«- Try again!"))</f>
      </c>
    </row>
    <row r="71" spans="1:9" ht="12.75">
      <c r="A71" s="15"/>
      <c r="B71" s="15"/>
      <c r="C71" s="15"/>
      <c r="D71" s="15"/>
      <c r="E71" s="15"/>
      <c r="F71" s="15"/>
      <c r="G71" s="24"/>
      <c r="H71" s="30"/>
      <c r="I71" s="3"/>
    </row>
    <row r="72" spans="1:9" ht="12.75">
      <c r="A72" s="43" t="s">
        <v>7</v>
      </c>
      <c r="B72" s="80"/>
      <c r="C72" s="81"/>
      <c r="D72" s="81"/>
      <c r="E72" s="81"/>
      <c r="F72" s="15"/>
      <c r="G72" s="36" t="s">
        <v>66</v>
      </c>
      <c r="H72" s="36" t="s">
        <v>64</v>
      </c>
      <c r="I72" s="3"/>
    </row>
    <row r="73" spans="1:9" ht="12.75">
      <c r="A73" s="15"/>
      <c r="B73" s="75"/>
      <c r="C73" s="76"/>
      <c r="D73" s="76"/>
      <c r="E73" s="76"/>
      <c r="F73" s="86"/>
      <c r="G73" s="53"/>
      <c r="H73" s="33"/>
      <c r="I73" s="3"/>
    </row>
    <row r="74" spans="1:9" ht="12.75">
      <c r="A74" s="15"/>
      <c r="B74" s="15"/>
      <c r="C74" s="77"/>
      <c r="D74" s="77"/>
      <c r="E74" s="77"/>
      <c r="F74" s="85"/>
      <c r="G74" s="55"/>
      <c r="H74" s="39"/>
      <c r="I74" s="47">
        <f>IF(H74="","",IF(H74=8000000,"«- Correct!","«- Try again!"))</f>
      </c>
    </row>
    <row r="75" spans="1:9" ht="12.75">
      <c r="A75" s="15"/>
      <c r="B75" s="15"/>
      <c r="C75" s="15"/>
      <c r="D75" s="15"/>
      <c r="E75" s="15"/>
      <c r="F75" s="15"/>
      <c r="G75" s="24"/>
      <c r="H75" s="24"/>
      <c r="I75" s="3"/>
    </row>
    <row r="76" spans="1:9" ht="12.75">
      <c r="A76" s="43" t="s">
        <v>9</v>
      </c>
      <c r="B76" s="80"/>
      <c r="C76" s="81"/>
      <c r="D76" s="81"/>
      <c r="E76" s="81"/>
      <c r="F76" s="15"/>
      <c r="G76" s="36" t="s">
        <v>66</v>
      </c>
      <c r="H76" s="36" t="s">
        <v>64</v>
      </c>
      <c r="I76" s="3"/>
    </row>
    <row r="77" spans="1:9" ht="12.75">
      <c r="A77" s="15"/>
      <c r="B77" s="75"/>
      <c r="C77" s="76"/>
      <c r="D77" s="76"/>
      <c r="E77" s="76"/>
      <c r="F77" s="86"/>
      <c r="G77" s="53"/>
      <c r="H77" s="33"/>
      <c r="I77" s="3"/>
    </row>
    <row r="78" spans="1:9" ht="12.75">
      <c r="A78" s="15"/>
      <c r="B78" s="15"/>
      <c r="C78" s="77"/>
      <c r="D78" s="77"/>
      <c r="E78" s="77"/>
      <c r="F78" s="85"/>
      <c r="G78" s="55"/>
      <c r="H78" s="39"/>
      <c r="I78" s="47">
        <f>IF(H78="","",IF(H78=8000000,"«- Correct!","«- Try again!"))</f>
      </c>
    </row>
    <row r="79" spans="1:9" ht="12.75">
      <c r="A79" s="15"/>
      <c r="B79" s="15"/>
      <c r="C79" s="23"/>
      <c r="D79" s="23"/>
      <c r="E79" s="23"/>
      <c r="F79" s="23"/>
      <c r="G79" s="27"/>
      <c r="H79" s="22"/>
      <c r="I79" s="3"/>
    </row>
    <row r="80" spans="1:9" ht="12.75">
      <c r="A80" s="43" t="s">
        <v>11</v>
      </c>
      <c r="B80" s="80"/>
      <c r="C80" s="81"/>
      <c r="D80" s="81"/>
      <c r="E80" s="81"/>
      <c r="F80" s="15"/>
      <c r="G80" s="36" t="s">
        <v>66</v>
      </c>
      <c r="H80" s="36" t="s">
        <v>64</v>
      </c>
      <c r="I80" s="3"/>
    </row>
    <row r="81" spans="1:9" ht="12.75">
      <c r="A81" s="15"/>
      <c r="B81" s="75"/>
      <c r="C81" s="76"/>
      <c r="D81" s="76"/>
      <c r="E81" s="76"/>
      <c r="F81" s="86"/>
      <c r="G81" s="53"/>
      <c r="H81" s="33"/>
      <c r="I81" s="3"/>
    </row>
    <row r="82" spans="1:9" ht="12.75">
      <c r="A82" s="15"/>
      <c r="B82" s="15"/>
      <c r="C82" s="77"/>
      <c r="D82" s="77"/>
      <c r="E82" s="77"/>
      <c r="F82" s="85"/>
      <c r="G82" s="55"/>
      <c r="H82" s="39"/>
      <c r="I82" s="47">
        <f>IF(H82="","",IF(H82=0,"«- Correct!","«- Try again!"))</f>
      </c>
    </row>
    <row r="83" spans="1:9" ht="12.75">
      <c r="A83" s="15"/>
      <c r="B83" s="15"/>
      <c r="C83" s="15"/>
      <c r="D83" s="15"/>
      <c r="E83" s="15"/>
      <c r="F83" s="15"/>
      <c r="G83" s="24"/>
      <c r="H83" s="24"/>
      <c r="I83" s="3"/>
    </row>
    <row r="84" spans="1:9" ht="12.75">
      <c r="A84" s="43" t="s">
        <v>12</v>
      </c>
      <c r="B84" s="80"/>
      <c r="C84" s="81"/>
      <c r="D84" s="81"/>
      <c r="E84" s="81"/>
      <c r="F84" s="15"/>
      <c r="G84" s="36" t="s">
        <v>66</v>
      </c>
      <c r="H84" s="36" t="s">
        <v>64</v>
      </c>
      <c r="I84" s="3"/>
    </row>
    <row r="85" spans="1:9" ht="12.75">
      <c r="A85" s="15"/>
      <c r="B85" s="76"/>
      <c r="C85" s="76"/>
      <c r="D85" s="76"/>
      <c r="E85" s="76"/>
      <c r="F85" s="86"/>
      <c r="G85" s="53"/>
      <c r="H85" s="33"/>
      <c r="I85" s="3"/>
    </row>
    <row r="86" spans="1:9" ht="12.75">
      <c r="A86" s="15"/>
      <c r="B86" s="75"/>
      <c r="C86" s="76"/>
      <c r="D86" s="76"/>
      <c r="E86" s="76"/>
      <c r="F86" s="97"/>
      <c r="G86" s="53"/>
      <c r="H86" s="33"/>
      <c r="I86" s="3"/>
    </row>
    <row r="87" spans="1:9" ht="12.75">
      <c r="A87" s="15"/>
      <c r="B87" s="15"/>
      <c r="C87" s="77"/>
      <c r="D87" s="77"/>
      <c r="E87" s="77"/>
      <c r="F87" s="85"/>
      <c r="G87" s="55"/>
      <c r="H87" s="39"/>
      <c r="I87" s="47">
        <f>IF(H87="","",IF(H87=1000000,"«- Correct!","«- Try again!"))</f>
      </c>
    </row>
    <row r="88" spans="1:9" ht="12.75">
      <c r="A88" s="15"/>
      <c r="B88" s="15"/>
      <c r="C88" s="15"/>
      <c r="D88" s="15"/>
      <c r="E88" s="15"/>
      <c r="F88" s="15"/>
      <c r="G88" s="24"/>
      <c r="H88" s="24"/>
      <c r="I88" s="3"/>
    </row>
    <row r="89" spans="1:9" ht="12.75">
      <c r="A89" s="43" t="s">
        <v>16</v>
      </c>
      <c r="B89" s="80"/>
      <c r="C89" s="81"/>
      <c r="D89" s="81"/>
      <c r="E89" s="81"/>
      <c r="F89" s="15"/>
      <c r="G89" s="36" t="s">
        <v>66</v>
      </c>
      <c r="H89" s="36" t="s">
        <v>64</v>
      </c>
      <c r="I89" s="3"/>
    </row>
    <row r="90" spans="1:9" ht="12.75">
      <c r="A90" s="15"/>
      <c r="B90" s="75"/>
      <c r="C90" s="76"/>
      <c r="D90" s="76"/>
      <c r="E90" s="76"/>
      <c r="F90" s="86"/>
      <c r="G90" s="53"/>
      <c r="H90" s="33"/>
      <c r="I90" s="3"/>
    </row>
    <row r="91" spans="1:9" ht="12.75">
      <c r="A91" s="15"/>
      <c r="B91" s="15"/>
      <c r="C91" s="78"/>
      <c r="D91" s="78"/>
      <c r="E91" s="78"/>
      <c r="F91" s="91"/>
      <c r="G91" s="55"/>
      <c r="H91" s="39"/>
      <c r="I91" s="47">
        <f>IF(H91="","",IF(H91=768000,"«- Correct!","«- Try again!"))</f>
      </c>
    </row>
    <row r="92" spans="1:9" ht="12.75">
      <c r="A92" s="15"/>
      <c r="B92" s="15"/>
      <c r="C92" s="77"/>
      <c r="D92" s="77"/>
      <c r="E92" s="77"/>
      <c r="F92" s="85"/>
      <c r="G92" s="55"/>
      <c r="H92" s="39"/>
      <c r="I92" s="47">
        <f>IF(H92="","",IF(H92=32000,"«- Correct!","«- Try again!"))</f>
      </c>
    </row>
    <row r="93" spans="1:9" ht="12.75">
      <c r="A93" s="15"/>
      <c r="B93" s="15"/>
      <c r="C93" s="15"/>
      <c r="D93" s="15"/>
      <c r="E93" s="15"/>
      <c r="F93" s="15"/>
      <c r="G93" s="24"/>
      <c r="H93" s="24"/>
      <c r="I93" s="3"/>
    </row>
    <row r="94" spans="1:9" ht="12.75">
      <c r="A94" s="43" t="s">
        <v>20</v>
      </c>
      <c r="B94" s="80"/>
      <c r="C94" s="81"/>
      <c r="D94" s="81"/>
      <c r="E94" s="81"/>
      <c r="F94" s="15"/>
      <c r="G94" s="36" t="s">
        <v>66</v>
      </c>
      <c r="H94" s="36" t="s">
        <v>64</v>
      </c>
      <c r="I94" s="3"/>
    </row>
    <row r="95" spans="1:9" ht="12.75">
      <c r="A95" s="15"/>
      <c r="B95" s="75"/>
      <c r="C95" s="76"/>
      <c r="D95" s="76"/>
      <c r="E95" s="76"/>
      <c r="F95" s="86"/>
      <c r="G95" s="53"/>
      <c r="H95" s="33"/>
      <c r="I95" s="3"/>
    </row>
    <row r="96" spans="1:9" ht="12.75">
      <c r="A96" s="15"/>
      <c r="B96" s="15"/>
      <c r="C96" s="77"/>
      <c r="D96" s="77"/>
      <c r="E96" s="77"/>
      <c r="F96" s="85"/>
      <c r="G96" s="55"/>
      <c r="H96" s="39"/>
      <c r="I96" s="47">
        <f>IF(H96="","",IF(H96=120000,"«- Correct!","«- Try again!"))</f>
      </c>
    </row>
    <row r="97" spans="1:9" ht="12.75">
      <c r="A97" s="15"/>
      <c r="B97" s="15"/>
      <c r="C97" s="23"/>
      <c r="D97" s="23"/>
      <c r="E97" s="23"/>
      <c r="F97" s="23"/>
      <c r="G97" s="27"/>
      <c r="H97" s="22"/>
      <c r="I97" s="3"/>
    </row>
    <row r="98" spans="1:9" ht="12.75">
      <c r="A98" s="43" t="s">
        <v>24</v>
      </c>
      <c r="B98" s="80"/>
      <c r="C98" s="81"/>
      <c r="D98" s="81"/>
      <c r="E98" s="81"/>
      <c r="F98" s="15"/>
      <c r="G98" s="36" t="s">
        <v>66</v>
      </c>
      <c r="H98" s="36" t="s">
        <v>64</v>
      </c>
      <c r="I98" s="3"/>
    </row>
    <row r="99" spans="1:9" ht="12.75">
      <c r="A99" s="15"/>
      <c r="B99" s="75"/>
      <c r="C99" s="76"/>
      <c r="D99" s="76"/>
      <c r="E99" s="76"/>
      <c r="F99" s="86"/>
      <c r="G99" s="53"/>
      <c r="H99" s="33"/>
      <c r="I99" s="3"/>
    </row>
    <row r="100" spans="1:9" ht="12.75">
      <c r="A100" s="15"/>
      <c r="B100" s="15"/>
      <c r="C100" s="77"/>
      <c r="D100" s="77"/>
      <c r="E100" s="77"/>
      <c r="F100" s="85"/>
      <c r="G100" s="55"/>
      <c r="H100" s="39"/>
      <c r="I100" s="47">
        <f>IF(H100="","",IF(H100=300000,"«- Correct!","«- Try again!"))</f>
      </c>
    </row>
    <row r="101" spans="1:9" ht="12.75">
      <c r="A101" s="15"/>
      <c r="B101" s="15"/>
      <c r="C101" s="15"/>
      <c r="D101" s="15"/>
      <c r="E101" s="15"/>
      <c r="F101" s="15"/>
      <c r="G101" s="1"/>
      <c r="H101" s="1"/>
      <c r="I101" s="3"/>
    </row>
  </sheetData>
  <sheetProtection password="C690" sheet="1" objects="1" scenarios="1" selectLockedCells="1"/>
  <mergeCells count="73">
    <mergeCell ref="B94:E94"/>
    <mergeCell ref="B95:F95"/>
    <mergeCell ref="C91:F91"/>
    <mergeCell ref="B89:E89"/>
    <mergeCell ref="C96:F96"/>
    <mergeCell ref="B98:E98"/>
    <mergeCell ref="B99:F99"/>
    <mergeCell ref="C100:F100"/>
    <mergeCell ref="C21:F21"/>
    <mergeCell ref="B19:E19"/>
    <mergeCell ref="B77:F77"/>
    <mergeCell ref="C78:F78"/>
    <mergeCell ref="B69:F69"/>
    <mergeCell ref="C70:F70"/>
    <mergeCell ref="B52:F52"/>
    <mergeCell ref="C53:F53"/>
    <mergeCell ref="B55:E55"/>
    <mergeCell ref="B56:F56"/>
    <mergeCell ref="B38:F38"/>
    <mergeCell ref="B24:F24"/>
    <mergeCell ref="B33:E33"/>
    <mergeCell ref="C25:F25"/>
    <mergeCell ref="B27:F27"/>
    <mergeCell ref="C28:F28"/>
    <mergeCell ref="C74:F74"/>
    <mergeCell ref="B80:E80"/>
    <mergeCell ref="B81:F81"/>
    <mergeCell ref="C82:F82"/>
    <mergeCell ref="B76:E76"/>
    <mergeCell ref="B90:F90"/>
    <mergeCell ref="B84:E84"/>
    <mergeCell ref="B85:F85"/>
    <mergeCell ref="C87:F87"/>
    <mergeCell ref="B86:F86"/>
    <mergeCell ref="C66:F66"/>
    <mergeCell ref="B68:E68"/>
    <mergeCell ref="C39:F39"/>
    <mergeCell ref="B43:F43"/>
    <mergeCell ref="B51:E51"/>
    <mergeCell ref="B46:E46"/>
    <mergeCell ref="B47:F47"/>
    <mergeCell ref="C57:F57"/>
    <mergeCell ref="B9:E9"/>
    <mergeCell ref="B10:F10"/>
    <mergeCell ref="B15:E15"/>
    <mergeCell ref="B16:F16"/>
    <mergeCell ref="C12:F12"/>
    <mergeCell ref="C11:F11"/>
    <mergeCell ref="B41:E41"/>
    <mergeCell ref="C35:F35"/>
    <mergeCell ref="B34:F34"/>
    <mergeCell ref="C17:F17"/>
    <mergeCell ref="B20:F20"/>
    <mergeCell ref="B30:F30"/>
    <mergeCell ref="C31:F31"/>
    <mergeCell ref="B23:E23"/>
    <mergeCell ref="B37:E37"/>
    <mergeCell ref="C13:F13"/>
    <mergeCell ref="C92:F92"/>
    <mergeCell ref="C48:F48"/>
    <mergeCell ref="C49:F49"/>
    <mergeCell ref="C44:F44"/>
    <mergeCell ref="B42:F42"/>
    <mergeCell ref="B72:E72"/>
    <mergeCell ref="B73:F73"/>
    <mergeCell ref="B64:E64"/>
    <mergeCell ref="B65:F65"/>
    <mergeCell ref="E3:F3"/>
    <mergeCell ref="E2:F2"/>
    <mergeCell ref="E1:F1"/>
    <mergeCell ref="A7:H7"/>
    <mergeCell ref="A6:H6"/>
    <mergeCell ref="A5:H5"/>
  </mergeCells>
  <dataValidations count="4">
    <dataValidation type="list" allowBlank="1" showInputMessage="1" showErrorMessage="1" sqref="B9 B33 B15 B19 B23 B41 B46 B37 B51 B55">
      <formula1>List10</formula1>
    </dataValidation>
    <dataValidation type="list" allowBlank="1" showInputMessage="1" showErrorMessage="1" sqref="D79:F79 D97:F97">
      <formula1>List11</formula1>
    </dataValidation>
    <dataValidation type="list" allowBlank="1" showInputMessage="1" showErrorMessage="1" sqref="B64:E64 B68:E68 B72:E72 B76:E76 B80:E80 B84:E84 B89:E89 B94:E94 B98:E98">
      <formula1>List12</formula1>
    </dataValidation>
    <dataValidation type="list" allowBlank="1" showInputMessage="1" showErrorMessage="1" sqref="B10:F10 C11:F11 C12:F12 C13:F13 B16:F16 C17:F17 B20:F20 C21:F21 B24:F24 C25:F25 B27:F27 C28:F28 B30:F30 C31:F31 B34:F34 C35:F35 B38:F38 C39:F39 B42:F42 B43:F43 C44:F44 B47:F47 C48:F48 C49:F49 B52:F52 C53:F53 B56:F56 C57:F57 B65:F65 C66:F66 B69:F69 C70:F70 B73:F73 C74:F74 B77:F77 C78:F78 B81:F81 C82:F82 B85:F85 B86:F86 C87:F87 B90:F90 C91:F91 C92:F92 B95:F95 C96:F96 B99:F99 C100:F100">
      <formula1>$P$1:$P$27</formula1>
    </dataValidation>
  </dataValidations>
  <printOptions horizontalCentered="1"/>
  <pageMargins left="0.75" right="0.75" top="0.3" bottom="0.3" header="0.2" footer="0.22"/>
  <pageSetup horizontalDpi="300" verticalDpi="300" orientation="portrait" scale="96" r:id="rId3"/>
  <rowBreaks count="1" manualBreakCount="1">
    <brk id="59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PageLayoutView="0" workbookViewId="0" topLeftCell="A1">
      <selection activeCell="M34" sqref="M34"/>
    </sheetView>
  </sheetViews>
  <sheetFormatPr defaultColWidth="9.140625" defaultRowHeight="12.75"/>
  <cols>
    <col min="1" max="1" width="2.8515625" style="0" customWidth="1"/>
    <col min="2" max="7" width="12.7109375" style="0" customWidth="1"/>
    <col min="8" max="8" width="2.7109375" style="0" customWidth="1"/>
    <col min="9" max="13" width="12.7109375" style="0" customWidth="1"/>
  </cols>
  <sheetData>
    <row r="1" spans="1:3" ht="12.75">
      <c r="A1" s="84" t="s">
        <v>205</v>
      </c>
      <c r="B1" s="84"/>
      <c r="C1" s="84"/>
    </row>
    <row r="3" spans="1:20" ht="12.75">
      <c r="A3" s="79" t="s">
        <v>114</v>
      </c>
      <c r="B3" s="79"/>
      <c r="C3" s="79"/>
      <c r="D3" s="79"/>
      <c r="E3" s="79"/>
      <c r="F3" s="79"/>
      <c r="G3" s="79"/>
      <c r="H3" s="7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1"/>
      <c r="B4" s="1"/>
      <c r="C4" s="1"/>
      <c r="D4" s="1"/>
      <c r="E4" s="1"/>
      <c r="F4" s="1"/>
      <c r="G4" s="1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1" t="s">
        <v>1</v>
      </c>
      <c r="B5" s="83" t="s">
        <v>115</v>
      </c>
      <c r="C5" s="83"/>
      <c r="D5" s="83"/>
      <c r="E5" s="83"/>
      <c r="F5" s="83"/>
      <c r="G5" s="48">
        <v>834000</v>
      </c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1"/>
      <c r="B6" s="83" t="s">
        <v>116</v>
      </c>
      <c r="C6" s="83"/>
      <c r="D6" s="83"/>
      <c r="E6" s="83"/>
      <c r="F6" s="83"/>
      <c r="G6" s="49">
        <v>540000</v>
      </c>
      <c r="H6" s="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>
      <c r="A7" s="1"/>
      <c r="B7" s="83" t="s">
        <v>117</v>
      </c>
      <c r="C7" s="83"/>
      <c r="D7" s="83"/>
      <c r="E7" s="83"/>
      <c r="F7" s="83"/>
      <c r="G7" s="49">
        <v>242000</v>
      </c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75">
      <c r="A8" s="1" t="s">
        <v>5</v>
      </c>
      <c r="B8" s="83" t="s">
        <v>118</v>
      </c>
      <c r="C8" s="83"/>
      <c r="D8" s="83"/>
      <c r="E8" s="83"/>
      <c r="F8" s="83"/>
      <c r="G8" s="49">
        <v>8000000</v>
      </c>
      <c r="H8" s="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>
      <c r="A9" s="1" t="s">
        <v>7</v>
      </c>
      <c r="B9" s="83" t="s">
        <v>130</v>
      </c>
      <c r="C9" s="83"/>
      <c r="D9" s="83"/>
      <c r="E9" s="83"/>
      <c r="F9" s="83"/>
      <c r="G9" s="49">
        <v>8000000</v>
      </c>
      <c r="H9" s="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2.75">
      <c r="A10" s="1" t="s">
        <v>9</v>
      </c>
      <c r="B10" s="83" t="s">
        <v>119</v>
      </c>
      <c r="C10" s="83"/>
      <c r="D10" s="83"/>
      <c r="E10" s="83"/>
      <c r="F10" s="83"/>
      <c r="G10" s="49">
        <v>8000000</v>
      </c>
      <c r="H10" s="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.75">
      <c r="A11" s="1" t="s">
        <v>11</v>
      </c>
      <c r="B11" s="83" t="s">
        <v>120</v>
      </c>
      <c r="C11" s="83"/>
      <c r="D11" s="83"/>
      <c r="E11" s="83"/>
      <c r="F11" s="83"/>
      <c r="G11" s="49">
        <v>1000000</v>
      </c>
      <c r="H11" s="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2.75">
      <c r="A12" s="1" t="s">
        <v>12</v>
      </c>
      <c r="B12" s="83" t="s">
        <v>121</v>
      </c>
      <c r="C12" s="83"/>
      <c r="D12" s="83"/>
      <c r="E12" s="83"/>
      <c r="F12" s="83"/>
      <c r="G12" s="49">
        <v>1000000</v>
      </c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.75">
      <c r="A13" s="1"/>
      <c r="B13" s="83" t="s">
        <v>122</v>
      </c>
      <c r="C13" s="83"/>
      <c r="D13" s="83"/>
      <c r="E13" s="83"/>
      <c r="F13" s="83"/>
      <c r="G13" s="49">
        <v>100000</v>
      </c>
      <c r="H13" s="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>
      <c r="A14" s="1" t="s">
        <v>16</v>
      </c>
      <c r="B14" s="83" t="s">
        <v>124</v>
      </c>
      <c r="C14" s="83"/>
      <c r="D14" s="83"/>
      <c r="E14" s="83"/>
      <c r="F14" s="83"/>
      <c r="G14" s="49">
        <v>800000</v>
      </c>
      <c r="H14" s="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8" s="2" customFormat="1" ht="12.75">
      <c r="A15" s="3"/>
      <c r="B15" s="83" t="s">
        <v>125</v>
      </c>
      <c r="C15" s="83"/>
      <c r="D15" s="83"/>
      <c r="E15" s="83"/>
      <c r="F15" s="83"/>
      <c r="G15" s="28">
        <v>0.9</v>
      </c>
      <c r="H15" s="3"/>
    </row>
    <row r="16" spans="1:8" s="2" customFormat="1" ht="12.75">
      <c r="A16" s="3"/>
      <c r="B16" s="92" t="s">
        <v>126</v>
      </c>
      <c r="C16" s="92"/>
      <c r="D16" s="92"/>
      <c r="E16" s="92"/>
      <c r="F16" s="92"/>
      <c r="G16" s="28">
        <v>0.06</v>
      </c>
      <c r="H16" s="3"/>
    </row>
    <row r="17" spans="1:8" s="2" customFormat="1" ht="12.75">
      <c r="A17" s="3"/>
      <c r="B17" s="92" t="s">
        <v>127</v>
      </c>
      <c r="C17" s="92"/>
      <c r="D17" s="92"/>
      <c r="E17" s="92"/>
      <c r="F17" s="92"/>
      <c r="G17" s="52"/>
      <c r="H17" s="3"/>
    </row>
    <row r="18" spans="1:8" s="2" customFormat="1" ht="12.75">
      <c r="A18" s="3" t="s">
        <v>20</v>
      </c>
      <c r="B18" s="92" t="s">
        <v>128</v>
      </c>
      <c r="C18" s="92"/>
      <c r="D18" s="92"/>
      <c r="E18" s="92"/>
      <c r="F18" s="92"/>
      <c r="G18" s="49">
        <v>120000</v>
      </c>
      <c r="H18" s="3"/>
    </row>
    <row r="19" spans="1:8" s="2" customFormat="1" ht="12.75">
      <c r="A19" s="3" t="s">
        <v>24</v>
      </c>
      <c r="B19" s="92" t="s">
        <v>129</v>
      </c>
      <c r="C19" s="92"/>
      <c r="D19" s="92"/>
      <c r="E19" s="92"/>
      <c r="F19" s="92"/>
      <c r="G19" s="49">
        <v>300000</v>
      </c>
      <c r="H19" s="3"/>
    </row>
    <row r="20" spans="1:8" ht="12.75">
      <c r="A20" s="1"/>
      <c r="B20" s="1"/>
      <c r="C20" s="1"/>
      <c r="D20" s="1"/>
      <c r="E20" s="1"/>
      <c r="F20" s="1"/>
      <c r="G20" s="1"/>
      <c r="H20" s="1"/>
    </row>
  </sheetData>
  <sheetProtection password="C690" sheet="1" objects="1" scenarios="1" selectLockedCells="1" selectUnlockedCells="1"/>
  <mergeCells count="17">
    <mergeCell ref="B13:F13"/>
    <mergeCell ref="B12:F12"/>
    <mergeCell ref="B19:F19"/>
    <mergeCell ref="B18:F18"/>
    <mergeCell ref="B17:F17"/>
    <mergeCell ref="B16:F16"/>
    <mergeCell ref="B15:F15"/>
    <mergeCell ref="B14:F14"/>
    <mergeCell ref="B5:F5"/>
    <mergeCell ref="A1:C1"/>
    <mergeCell ref="B11:F11"/>
    <mergeCell ref="B10:F10"/>
    <mergeCell ref="B9:F9"/>
    <mergeCell ref="B8:F8"/>
    <mergeCell ref="B7:F7"/>
    <mergeCell ref="B6:F6"/>
    <mergeCell ref="A3:H3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1"/>
  <sheetViews>
    <sheetView showGridLines="0" zoomScalePageLayoutView="0" workbookViewId="0" topLeftCell="A1">
      <selection activeCell="C1" sqref="C1:D1"/>
    </sheetView>
  </sheetViews>
  <sheetFormatPr defaultColWidth="9.140625" defaultRowHeight="12.75"/>
  <cols>
    <col min="1" max="6" width="12.7109375" style="0" customWidth="1"/>
    <col min="7" max="7" width="2.7109375" style="0" customWidth="1"/>
    <col min="8" max="31" width="12.7109375" style="0" customWidth="1"/>
  </cols>
  <sheetData>
    <row r="1" spans="2:6" ht="12.75">
      <c r="B1" s="13" t="s">
        <v>68</v>
      </c>
      <c r="C1" s="74"/>
      <c r="D1" s="74"/>
      <c r="F1" s="71"/>
    </row>
    <row r="2" spans="2:6" ht="12.75">
      <c r="B2" s="13" t="s">
        <v>69</v>
      </c>
      <c r="C2" s="74"/>
      <c r="D2" s="74"/>
      <c r="F2" s="71"/>
    </row>
    <row r="3" spans="1:6" ht="12.75">
      <c r="A3" s="14"/>
      <c r="B3" s="14"/>
      <c r="C3" s="73" t="s">
        <v>206</v>
      </c>
      <c r="D3" s="73"/>
      <c r="F3" s="70"/>
    </row>
    <row r="5" spans="1:7" ht="12.75">
      <c r="A5" s="79" t="s">
        <v>148</v>
      </c>
      <c r="B5" s="79"/>
      <c r="C5" s="79"/>
      <c r="D5" s="79"/>
      <c r="E5" s="79"/>
      <c r="F5" s="79"/>
      <c r="G5" s="1"/>
    </row>
    <row r="6" spans="1:7" ht="12.75">
      <c r="A6" s="79" t="s">
        <v>156</v>
      </c>
      <c r="B6" s="79"/>
      <c r="C6" s="79"/>
      <c r="D6" s="79"/>
      <c r="E6" s="79"/>
      <c r="F6" s="79"/>
      <c r="G6" s="1"/>
    </row>
    <row r="7" spans="1:7" ht="12.75">
      <c r="A7" s="79" t="s">
        <v>180</v>
      </c>
      <c r="B7" s="79"/>
      <c r="C7" s="79"/>
      <c r="D7" s="79"/>
      <c r="E7" s="79"/>
      <c r="F7" s="79"/>
      <c r="G7" s="1"/>
    </row>
    <row r="8" spans="1:7" ht="12.75">
      <c r="A8" s="79" t="s">
        <v>157</v>
      </c>
      <c r="B8" s="79"/>
      <c r="C8" s="79"/>
      <c r="D8" s="79"/>
      <c r="E8" s="79"/>
      <c r="F8" s="79"/>
      <c r="G8" s="1"/>
    </row>
    <row r="9" spans="1:7" ht="12.75">
      <c r="A9" s="79" t="s">
        <v>197</v>
      </c>
      <c r="B9" s="79"/>
      <c r="C9" s="79"/>
      <c r="D9" s="79"/>
      <c r="E9" s="79"/>
      <c r="F9" s="79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83" t="s">
        <v>77</v>
      </c>
      <c r="B11" s="83"/>
      <c r="C11" s="83"/>
      <c r="D11" s="83"/>
      <c r="E11" s="18"/>
      <c r="F11" s="64"/>
      <c r="G11" s="1"/>
    </row>
    <row r="12" spans="1:7" ht="12.75">
      <c r="A12" s="83" t="s">
        <v>53</v>
      </c>
      <c r="B12" s="83"/>
      <c r="C12" s="83"/>
      <c r="D12" s="83"/>
      <c r="E12" s="18"/>
      <c r="F12" s="62"/>
      <c r="G12" s="1"/>
    </row>
    <row r="13" spans="1:7" ht="12.75">
      <c r="A13" s="83" t="s">
        <v>158</v>
      </c>
      <c r="B13" s="83"/>
      <c r="C13" s="83"/>
      <c r="D13" s="83"/>
      <c r="E13" s="18"/>
      <c r="F13" s="65"/>
      <c r="G13" s="1"/>
    </row>
    <row r="14" spans="1:7" ht="12.75">
      <c r="A14" s="83" t="s">
        <v>159</v>
      </c>
      <c r="B14" s="83"/>
      <c r="C14" s="83"/>
      <c r="D14" s="83"/>
      <c r="E14" s="18"/>
      <c r="F14" s="18"/>
      <c r="G14" s="1"/>
    </row>
    <row r="15" spans="1:7" ht="12.75">
      <c r="A15" s="83" t="s">
        <v>160</v>
      </c>
      <c r="B15" s="83"/>
      <c r="C15" s="83"/>
      <c r="D15" s="83"/>
      <c r="E15" s="65"/>
      <c r="F15" s="18"/>
      <c r="G15" s="1"/>
    </row>
    <row r="16" spans="1:7" ht="12.75">
      <c r="A16" s="83" t="s">
        <v>161</v>
      </c>
      <c r="B16" s="83"/>
      <c r="C16" s="83"/>
      <c r="D16" s="83"/>
      <c r="E16" s="63"/>
      <c r="F16" s="18"/>
      <c r="G16" s="1"/>
    </row>
    <row r="17" spans="1:7" ht="12.75">
      <c r="A17" s="83" t="s">
        <v>162</v>
      </c>
      <c r="B17" s="83"/>
      <c r="C17" s="83"/>
      <c r="D17" s="83"/>
      <c r="E17" s="62"/>
      <c r="F17" s="18"/>
      <c r="G17" s="1"/>
    </row>
    <row r="18" spans="1:7" ht="12.75">
      <c r="A18" s="83" t="s">
        <v>163</v>
      </c>
      <c r="B18" s="83"/>
      <c r="C18" s="83"/>
      <c r="D18" s="83"/>
      <c r="E18" s="18"/>
      <c r="F18" s="62"/>
      <c r="G18" s="1"/>
    </row>
    <row r="19" spans="1:7" ht="12.75">
      <c r="A19" s="83" t="s">
        <v>164</v>
      </c>
      <c r="B19" s="83"/>
      <c r="C19" s="83"/>
      <c r="D19" s="83"/>
      <c r="E19" s="18"/>
      <c r="F19" s="66"/>
      <c r="G19" s="1"/>
    </row>
    <row r="20" spans="1:7" ht="12.75">
      <c r="A20" s="83" t="s">
        <v>165</v>
      </c>
      <c r="B20" s="83"/>
      <c r="C20" s="83"/>
      <c r="D20" s="83"/>
      <c r="E20" s="18"/>
      <c r="F20" s="62"/>
      <c r="G20" s="1"/>
    </row>
    <row r="21" spans="1:7" ht="13.5" thickBot="1">
      <c r="A21" s="83" t="s">
        <v>166</v>
      </c>
      <c r="B21" s="83"/>
      <c r="C21" s="83"/>
      <c r="D21" s="83"/>
      <c r="E21" s="18"/>
      <c r="F21" s="67"/>
      <c r="G21" s="1"/>
    </row>
    <row r="22" spans="1:7" ht="13.5" thickTop="1">
      <c r="A22" s="83"/>
      <c r="B22" s="83"/>
      <c r="C22" s="83"/>
      <c r="D22" s="83"/>
      <c r="E22" s="1"/>
      <c r="F22" s="31">
        <f>IF(F21="","",IF(F21=280000,"Correct!","Try again!"))</f>
      </c>
      <c r="G22" s="1"/>
    </row>
    <row r="24" spans="1:7" ht="12.75">
      <c r="A24" s="79" t="s">
        <v>148</v>
      </c>
      <c r="B24" s="79"/>
      <c r="C24" s="79"/>
      <c r="D24" s="79"/>
      <c r="E24" s="79"/>
      <c r="F24" s="79"/>
      <c r="G24" s="1"/>
    </row>
    <row r="25" spans="1:7" ht="12.75">
      <c r="A25" s="79" t="s">
        <v>156</v>
      </c>
      <c r="B25" s="79"/>
      <c r="C25" s="79"/>
      <c r="D25" s="79"/>
      <c r="E25" s="79"/>
      <c r="F25" s="79"/>
      <c r="G25" s="1"/>
    </row>
    <row r="26" spans="1:7" ht="12.75">
      <c r="A26" s="79" t="s">
        <v>167</v>
      </c>
      <c r="B26" s="79"/>
      <c r="C26" s="79"/>
      <c r="D26" s="79"/>
      <c r="E26" s="79"/>
      <c r="F26" s="79"/>
      <c r="G26" s="1"/>
    </row>
    <row r="27" spans="1:7" ht="12.75">
      <c r="A27" s="79" t="s">
        <v>157</v>
      </c>
      <c r="B27" s="79"/>
      <c r="C27" s="79"/>
      <c r="D27" s="79"/>
      <c r="E27" s="79"/>
      <c r="F27" s="79"/>
      <c r="G27" s="1"/>
    </row>
    <row r="28" spans="1:7" ht="12.75">
      <c r="A28" s="98">
        <v>41639</v>
      </c>
      <c r="B28" s="98"/>
      <c r="C28" s="98"/>
      <c r="D28" s="98"/>
      <c r="E28" s="98"/>
      <c r="F28" s="98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79" t="s">
        <v>169</v>
      </c>
      <c r="B30" s="79"/>
      <c r="C30" s="79"/>
      <c r="D30" s="79"/>
      <c r="E30" s="79"/>
      <c r="F30" s="79"/>
      <c r="G30" s="1"/>
    </row>
    <row r="31" spans="1:7" ht="12.75">
      <c r="A31" s="83" t="s">
        <v>36</v>
      </c>
      <c r="B31" s="83"/>
      <c r="C31" s="83"/>
      <c r="D31" s="83"/>
      <c r="E31" s="83"/>
      <c r="F31" s="65"/>
      <c r="G31" s="1"/>
    </row>
    <row r="32" spans="1:7" ht="12.75">
      <c r="A32" s="83" t="s">
        <v>141</v>
      </c>
      <c r="B32" s="83"/>
      <c r="C32" s="83"/>
      <c r="D32" s="83"/>
      <c r="E32" s="83"/>
      <c r="F32" s="63"/>
      <c r="G32" s="1"/>
    </row>
    <row r="33" spans="1:7" ht="12.75">
      <c r="A33" s="83" t="s">
        <v>154</v>
      </c>
      <c r="B33" s="83"/>
      <c r="C33" s="83"/>
      <c r="D33" s="83"/>
      <c r="E33" s="83"/>
      <c r="F33" s="63"/>
      <c r="G33" s="1"/>
    </row>
    <row r="34" spans="1:7" ht="12.75">
      <c r="A34" s="83" t="s">
        <v>175</v>
      </c>
      <c r="B34" s="83"/>
      <c r="C34" s="83"/>
      <c r="D34" s="83"/>
      <c r="E34" s="83"/>
      <c r="F34" s="62"/>
      <c r="G34" s="1"/>
    </row>
    <row r="35" spans="1:7" ht="13.5" thickBot="1">
      <c r="A35" s="83" t="s">
        <v>168</v>
      </c>
      <c r="B35" s="83"/>
      <c r="C35" s="83"/>
      <c r="D35" s="83"/>
      <c r="E35" s="83"/>
      <c r="F35" s="67"/>
      <c r="G35" s="1"/>
    </row>
    <row r="36" spans="1:7" ht="13.5" thickTop="1">
      <c r="A36" s="83"/>
      <c r="B36" s="83"/>
      <c r="C36" s="83"/>
      <c r="D36" s="83"/>
      <c r="E36" s="83"/>
      <c r="F36" s="18"/>
      <c r="G36" s="1"/>
    </row>
    <row r="37" spans="1:7" ht="12.75">
      <c r="A37" s="79" t="s">
        <v>170</v>
      </c>
      <c r="B37" s="79"/>
      <c r="C37" s="79"/>
      <c r="D37" s="79"/>
      <c r="E37" s="79"/>
      <c r="F37" s="79"/>
      <c r="G37" s="1"/>
    </row>
    <row r="38" spans="1:7" ht="12.75">
      <c r="A38" s="83" t="s">
        <v>171</v>
      </c>
      <c r="B38" s="83"/>
      <c r="C38" s="83"/>
      <c r="D38" s="83"/>
      <c r="E38" s="83"/>
      <c r="F38" s="65"/>
      <c r="G38" s="1"/>
    </row>
    <row r="39" spans="1:7" ht="12.75">
      <c r="A39" s="83" t="s">
        <v>155</v>
      </c>
      <c r="B39" s="83"/>
      <c r="C39" s="83"/>
      <c r="D39" s="83"/>
      <c r="E39" s="83"/>
      <c r="F39" s="63"/>
      <c r="G39" s="1"/>
    </row>
    <row r="40" spans="1:7" ht="12.75">
      <c r="A40" s="83" t="s">
        <v>152</v>
      </c>
      <c r="B40" s="83"/>
      <c r="C40" s="83"/>
      <c r="D40" s="83"/>
      <c r="E40" s="83"/>
      <c r="F40" s="63"/>
      <c r="G40" s="1"/>
    </row>
    <row r="41" spans="1:7" ht="12.75">
      <c r="A41" s="83" t="s">
        <v>172</v>
      </c>
      <c r="B41" s="83"/>
      <c r="C41" s="83"/>
      <c r="D41" s="83"/>
      <c r="E41" s="83"/>
      <c r="F41" s="63"/>
      <c r="G41" s="1"/>
    </row>
    <row r="42" spans="1:7" ht="12.75">
      <c r="A42" s="83" t="s">
        <v>153</v>
      </c>
      <c r="B42" s="83"/>
      <c r="C42" s="83"/>
      <c r="D42" s="83"/>
      <c r="E42" s="83"/>
      <c r="F42" s="62"/>
      <c r="G42" s="1"/>
    </row>
    <row r="43" spans="1:7" ht="12.75">
      <c r="A43" s="83" t="s">
        <v>173</v>
      </c>
      <c r="B43" s="83"/>
      <c r="C43" s="83"/>
      <c r="D43" s="83"/>
      <c r="E43" s="83"/>
      <c r="F43" s="72"/>
      <c r="G43" s="1"/>
    </row>
    <row r="44" spans="1:7" ht="12.75">
      <c r="A44" s="83"/>
      <c r="B44" s="83"/>
      <c r="C44" s="83"/>
      <c r="D44" s="83"/>
      <c r="E44" s="83"/>
      <c r="F44" s="18"/>
      <c r="G44" s="1"/>
    </row>
    <row r="45" spans="1:7" ht="12.75">
      <c r="A45" s="79" t="s">
        <v>181</v>
      </c>
      <c r="B45" s="79"/>
      <c r="C45" s="79"/>
      <c r="D45" s="79"/>
      <c r="E45" s="79"/>
      <c r="F45" s="79"/>
      <c r="G45" s="1"/>
    </row>
    <row r="46" spans="1:7" ht="12.75">
      <c r="A46" s="83"/>
      <c r="B46" s="83"/>
      <c r="C46" s="83"/>
      <c r="D46" s="83"/>
      <c r="E46" s="83"/>
      <c r="F46" s="18"/>
      <c r="G46" s="1"/>
    </row>
    <row r="47" spans="1:7" ht="12.75">
      <c r="A47" s="83" t="s">
        <v>190</v>
      </c>
      <c r="B47" s="83"/>
      <c r="C47" s="83"/>
      <c r="D47" s="83"/>
      <c r="E47" s="68"/>
      <c r="F47" s="18"/>
      <c r="G47" s="1"/>
    </row>
    <row r="48" spans="1:7" ht="12.75">
      <c r="A48" s="83" t="s">
        <v>174</v>
      </c>
      <c r="B48" s="83"/>
      <c r="C48" s="83"/>
      <c r="D48" s="83"/>
      <c r="E48" s="18"/>
      <c r="F48" s="62"/>
      <c r="G48" s="1"/>
    </row>
    <row r="49" spans="1:7" ht="12.75">
      <c r="A49" s="83"/>
      <c r="B49" s="83"/>
      <c r="C49" s="83"/>
      <c r="D49" s="83"/>
      <c r="E49" s="18"/>
      <c r="F49" s="18"/>
      <c r="G49" s="1"/>
    </row>
    <row r="50" spans="1:7" ht="13.5" thickBot="1">
      <c r="A50" s="83" t="s">
        <v>191</v>
      </c>
      <c r="B50" s="83"/>
      <c r="C50" s="83"/>
      <c r="D50" s="83"/>
      <c r="E50" s="18"/>
      <c r="F50" s="69"/>
      <c r="G50" s="1"/>
    </row>
    <row r="51" spans="1:7" ht="13.5" thickTop="1">
      <c r="A51" s="83"/>
      <c r="B51" s="83"/>
      <c r="C51" s="83"/>
      <c r="D51" s="83"/>
      <c r="E51" s="1"/>
      <c r="F51" s="31">
        <f>IF(F50="","",IF(F50=720000,"Correct!","Try again!"))</f>
      </c>
      <c r="G51" s="1"/>
    </row>
  </sheetData>
  <sheetProtection password="C690" sheet="1" objects="1" scenarios="1" selectLockedCells="1"/>
  <mergeCells count="47">
    <mergeCell ref="C1:D1"/>
    <mergeCell ref="A9:F9"/>
    <mergeCell ref="A8:F8"/>
    <mergeCell ref="A7:F7"/>
    <mergeCell ref="A6:F6"/>
    <mergeCell ref="A5:F5"/>
    <mergeCell ref="C2:D2"/>
    <mergeCell ref="A24:F24"/>
    <mergeCell ref="A30:F30"/>
    <mergeCell ref="A37:F37"/>
    <mergeCell ref="A45:F45"/>
    <mergeCell ref="A28:F28"/>
    <mergeCell ref="A27:F27"/>
    <mergeCell ref="A26:F26"/>
    <mergeCell ref="A25:F25"/>
    <mergeCell ref="A44:E44"/>
    <mergeCell ref="A43:E43"/>
    <mergeCell ref="A20:D20"/>
    <mergeCell ref="A19:D19"/>
    <mergeCell ref="A18:D18"/>
    <mergeCell ref="A17:D17"/>
    <mergeCell ref="A38:E38"/>
    <mergeCell ref="A36:E36"/>
    <mergeCell ref="A51:D51"/>
    <mergeCell ref="A50:D50"/>
    <mergeCell ref="A49:D49"/>
    <mergeCell ref="A48:D48"/>
    <mergeCell ref="A47:D47"/>
    <mergeCell ref="A46:E46"/>
    <mergeCell ref="A42:E42"/>
    <mergeCell ref="A41:E41"/>
    <mergeCell ref="A40:E40"/>
    <mergeCell ref="A39:E39"/>
    <mergeCell ref="A31:E31"/>
    <mergeCell ref="C3:D3"/>
    <mergeCell ref="A16:D16"/>
    <mergeCell ref="A15:D15"/>
    <mergeCell ref="A14:D14"/>
    <mergeCell ref="A13:D13"/>
    <mergeCell ref="A12:D12"/>
    <mergeCell ref="A11:D11"/>
    <mergeCell ref="A22:D22"/>
    <mergeCell ref="A21:D21"/>
    <mergeCell ref="A35:E35"/>
    <mergeCell ref="A34:E34"/>
    <mergeCell ref="A33:E33"/>
    <mergeCell ref="A32:E32"/>
  </mergeCells>
  <printOptions horizontalCentered="1"/>
  <pageMargins left="0.75" right="0.75" top="1" bottom="1" header="0.5" footer="0.5"/>
  <pageSetup horizontalDpi="300" verticalDpi="300" orientation="portrait" scale="10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sirish</cp:lastModifiedBy>
  <cp:lastPrinted>2011-11-30T20:44:49Z</cp:lastPrinted>
  <dcterms:created xsi:type="dcterms:W3CDTF">2002-01-03T18:06:33Z</dcterms:created>
  <dcterms:modified xsi:type="dcterms:W3CDTF">2011-12-29T09:38:13Z</dcterms:modified>
  <cp:category/>
  <cp:version/>
  <cp:contentType/>
  <cp:contentStatus/>
</cp:coreProperties>
</file>