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P06-01A" sheetId="1" r:id="rId1"/>
    <sheet name="Given P06-01A" sheetId="2" r:id="rId2"/>
    <sheet name="P06-Practice Set" sheetId="3" r:id="rId3"/>
    <sheet name="Given P06-Practice Set" sheetId="4" r:id="rId4"/>
  </sheets>
  <definedNames>
    <definedName name="_xlnm.Print_Area" localSheetId="0">'P06-01A'!$A$1:$E$94</definedName>
    <definedName name="_xlnm.Print_Titles" localSheetId="0">'P06-01A'!$1:$4</definedName>
    <definedName name="_xlnm.Print_Titles" localSheetId="2">'P06-Practice Set'!$1:$4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9" authorId="0">
      <text>
        <r>
          <rPr>
            <sz val="8"/>
            <rFont val="Tahoma"/>
            <family val="2"/>
          </rPr>
          <t>Enter appropriate data in yellow cells.  Your answer for "Net income" will be verified.</t>
        </r>
      </text>
    </comment>
    <comment ref="D26" authorId="0">
      <text>
        <r>
          <rPr>
            <sz val="8"/>
            <rFont val="Tahoma"/>
            <family val="2"/>
          </rPr>
          <t>Enter appropriate data in yellow cells.  Your answer for "C. Karise, Capital, December 31, 2010" will be verified.</t>
        </r>
      </text>
    </comment>
    <comment ref="C38" authorId="0">
      <text>
        <r>
          <rPr>
            <sz val="8"/>
            <rFont val="Tahoma"/>
            <family val="2"/>
          </rPr>
          <t>Enter appropriate data in yellow cells.  Your answer for "Total liabilities and equity" will be verified.</t>
        </r>
      </text>
    </comment>
    <comment ref="C62" authorId="0">
      <text>
        <r>
          <rPr>
            <sz val="8"/>
            <rFont val="Tahoma"/>
            <family val="2"/>
          </rPr>
          <t xml:space="preserve">Enter appropriate data in yellow cells.  Your Debit entries will </t>
        </r>
        <r>
          <rPr>
            <sz val="8"/>
            <rFont val="Tahoma"/>
            <family val="2"/>
          </rPr>
          <t>be verified.</t>
        </r>
      </text>
    </comment>
    <comment ref="D38" authorId="0">
      <text>
        <r>
          <rPr>
            <sz val="8"/>
            <rFont val="Tahoma"/>
            <family val="2"/>
          </rPr>
          <t>Enter appropriate data in yellow cells.  Your answer for "Total liabilities and equity"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11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C63" authorId="0">
      <text>
        <r>
          <rPr>
            <sz val="8"/>
            <rFont val="Tahoma"/>
            <family val="2"/>
          </rPr>
          <t>Enter appropriate data in yellow cells.  Your answers for "Totals" will be verified.</t>
        </r>
      </text>
    </comment>
    <comment ref="D87" authorId="0">
      <text>
        <r>
          <rPr>
            <sz val="8"/>
            <rFont val="Tahoma"/>
            <family val="2"/>
          </rPr>
          <t>Enter appropriate data in yellow cells.  Your answers for "Net income" will be verified.</t>
        </r>
      </text>
    </comment>
    <comment ref="D104" authorId="0">
      <text>
        <r>
          <rPr>
            <sz val="8"/>
            <rFont val="Tahoma"/>
            <family val="2"/>
          </rPr>
          <t>Enter appropriate data in yellow cells.  Your answers for "J. Nozomi, Capital, April 30, 2010" will be verified.</t>
        </r>
      </text>
    </comment>
    <comment ref="D117" authorId="0">
      <text>
        <r>
          <rPr>
            <sz val="8"/>
            <rFont val="Tahoma"/>
            <family val="2"/>
          </rPr>
          <t>Enter appropriate data in yellow cells.  Your answer for "Total liabilities and equity" will be verified.</t>
        </r>
      </text>
    </comment>
    <comment ref="C136" authorId="0">
      <text>
        <r>
          <rPr>
            <sz val="8"/>
            <rFont val="Tahoma"/>
            <family val="2"/>
          </rPr>
          <t>Enter appropriate data in yellow cells.  Your answers for "Totals" will be verified.</t>
        </r>
      </text>
    </comment>
    <comment ref="D152" authorId="0">
      <text>
        <r>
          <rPr>
            <sz val="8"/>
            <rFont val="Tahoma"/>
            <family val="2"/>
          </rPr>
          <t>Enter appropriate data in yellow cells.  Your answers balance for each account will be verified.</t>
        </r>
      </text>
    </comment>
  </commentList>
</comments>
</file>

<file path=xl/sharedStrings.xml><?xml version="1.0" encoding="utf-8"?>
<sst xmlns="http://schemas.openxmlformats.org/spreadsheetml/2006/main" count="417" uniqueCount="168">
  <si>
    <t>Unadjusted Trial Balance</t>
  </si>
  <si>
    <t>Cash</t>
  </si>
  <si>
    <t>Accounts receivable</t>
  </si>
  <si>
    <t>Prepaid insurance</t>
  </si>
  <si>
    <t>Equipment</t>
  </si>
  <si>
    <t>Accumulated depreciation-Equipment</t>
  </si>
  <si>
    <t>Accounts payable</t>
  </si>
  <si>
    <t>Salaries payable</t>
  </si>
  <si>
    <t>Depreciation expense-Equipment</t>
  </si>
  <si>
    <t>Salaries expense</t>
  </si>
  <si>
    <t>Insurance expense</t>
  </si>
  <si>
    <t>Rent expense</t>
  </si>
  <si>
    <t>Utilities expense</t>
  </si>
  <si>
    <t>Totals</t>
  </si>
  <si>
    <t>Check figures:</t>
  </si>
  <si>
    <t>Adjusted Trial Balance</t>
  </si>
  <si>
    <t>Wages payable</t>
  </si>
  <si>
    <t>Wages expense</t>
  </si>
  <si>
    <t>Repairs expense</t>
  </si>
  <si>
    <t>Telephone expense</t>
  </si>
  <si>
    <t>(3) Unadjusted trial balance totals</t>
  </si>
  <si>
    <t>(5) Net income</t>
  </si>
  <si>
    <t xml:space="preserve">     Total assets</t>
  </si>
  <si>
    <t>Office supplies</t>
  </si>
  <si>
    <t>Repair fees earned</t>
  </si>
  <si>
    <t>Office supplies expense</t>
  </si>
  <si>
    <t>(2) Post-closing trial balance totals</t>
  </si>
  <si>
    <t>(1) Ending capital balance</t>
  </si>
  <si>
    <t>Income Statement</t>
  </si>
  <si>
    <t>Expenses:</t>
  </si>
  <si>
    <t>Net income</t>
  </si>
  <si>
    <t>Total</t>
  </si>
  <si>
    <t>Balance Sheet</t>
  </si>
  <si>
    <t>Assets</t>
  </si>
  <si>
    <t>Total assets</t>
  </si>
  <si>
    <t>Liabilities</t>
  </si>
  <si>
    <t>Owner's Equity</t>
  </si>
  <si>
    <t xml:space="preserve">  Total expenses</t>
  </si>
  <si>
    <t>Statement of Owner's Equity</t>
  </si>
  <si>
    <t>Add net income</t>
  </si>
  <si>
    <t>Less withdrawals</t>
  </si>
  <si>
    <t xml:space="preserve">  Cash</t>
  </si>
  <si>
    <t xml:space="preserve">  Office supplies</t>
  </si>
  <si>
    <t xml:space="preserve">  Prepaid insurance</t>
  </si>
  <si>
    <t xml:space="preserve">  Accumulated depreciation-Equipment</t>
  </si>
  <si>
    <t xml:space="preserve">  Accounts payable</t>
  </si>
  <si>
    <t xml:space="preserve">  Wages payable</t>
  </si>
  <si>
    <t>Equity</t>
  </si>
  <si>
    <t>Total liabilities and equity</t>
  </si>
  <si>
    <t>Debit</t>
  </si>
  <si>
    <t>Credit</t>
  </si>
  <si>
    <t>General Journal</t>
  </si>
  <si>
    <t>Closing entries:</t>
  </si>
  <si>
    <t>Repair Fees Earned</t>
  </si>
  <si>
    <t xml:space="preserve">  Income Summary</t>
  </si>
  <si>
    <t>Income Summary</t>
  </si>
  <si>
    <t xml:space="preserve">  Depreciation Expense, Equipment</t>
  </si>
  <si>
    <t xml:space="preserve">  Wages Expense</t>
  </si>
  <si>
    <t xml:space="preserve">  Insurance Expense</t>
  </si>
  <si>
    <t xml:space="preserve">  Rent Expense</t>
  </si>
  <si>
    <t xml:space="preserve">  Office Supplies Expense</t>
  </si>
  <si>
    <t xml:space="preserve">  Utilities Expense</t>
  </si>
  <si>
    <t xml:space="preserve">  Equipment</t>
  </si>
  <si>
    <t>Student Name:</t>
  </si>
  <si>
    <t>Class:</t>
  </si>
  <si>
    <t>Paid first month's rent</t>
  </si>
  <si>
    <t>Purchased office supplies</t>
  </si>
  <si>
    <t>Paid annual insurance premium</t>
  </si>
  <si>
    <t>Paid salaries</t>
  </si>
  <si>
    <t>Collected commissions earned</t>
  </si>
  <si>
    <t>Paid for computer repair</t>
  </si>
  <si>
    <t>Paid telephone bill</t>
  </si>
  <si>
    <t>General Ledger</t>
  </si>
  <si>
    <t>Account No.</t>
  </si>
  <si>
    <t>Date</t>
  </si>
  <si>
    <t>Account Titles</t>
  </si>
  <si>
    <t>Chart of Accounts</t>
  </si>
  <si>
    <t>Transactions for April (Part 2):</t>
  </si>
  <si>
    <t xml:space="preserve">Explanation </t>
  </si>
  <si>
    <t>Balance</t>
  </si>
  <si>
    <t>Computer Equipment</t>
  </si>
  <si>
    <t>Rent Expense</t>
  </si>
  <si>
    <t>Computer equipment</t>
  </si>
  <si>
    <t>Accumulated depreciation, computer equipment</t>
  </si>
  <si>
    <t>Office Supplies</t>
  </si>
  <si>
    <t>Prepaid Insurance</t>
  </si>
  <si>
    <t>Commissions earned</t>
  </si>
  <si>
    <t>Salaries Expense</t>
  </si>
  <si>
    <t>Depreciation, computer equipment</t>
  </si>
  <si>
    <t>Accounts Receivable</t>
  </si>
  <si>
    <t xml:space="preserve">  Commissions Earned</t>
  </si>
  <si>
    <t>Telephone Expense</t>
  </si>
  <si>
    <t>Repairs Expense</t>
  </si>
  <si>
    <t>Office supplies on hand</t>
  </si>
  <si>
    <t>Depreciation on computer</t>
  </si>
  <si>
    <t>Adjusting Entries (Part 4):</t>
  </si>
  <si>
    <t>Unpaid salaries</t>
  </si>
  <si>
    <t>Insurance Expense</t>
  </si>
  <si>
    <t xml:space="preserve">  Prepaid Insurance</t>
  </si>
  <si>
    <t>Office Supplies Expense</t>
  </si>
  <si>
    <t xml:space="preserve">  Office Supplies</t>
  </si>
  <si>
    <t>Depreciation Expense, Computer Equipment</t>
  </si>
  <si>
    <t xml:space="preserve">  Accumulated Depreciation, Computer Equipment</t>
  </si>
  <si>
    <t>Debits</t>
  </si>
  <si>
    <t>Credits</t>
  </si>
  <si>
    <t xml:space="preserve">  Salaries Payable</t>
  </si>
  <si>
    <t>Closing Entries (Part 6)</t>
  </si>
  <si>
    <t>Commissions Earned</t>
  </si>
  <si>
    <t>Accumulated Depreciation,</t>
  </si>
  <si>
    <t xml:space="preserve"> </t>
  </si>
  <si>
    <t xml:space="preserve">  Depreciation Expense, Computer Equipment</t>
  </si>
  <si>
    <t xml:space="preserve">  Salaries Expense</t>
  </si>
  <si>
    <t>Salaries Payable</t>
  </si>
  <si>
    <t xml:space="preserve">  Repairs Expense</t>
  </si>
  <si>
    <t xml:space="preserve">  Telephone Expense</t>
  </si>
  <si>
    <t xml:space="preserve">  Totals</t>
  </si>
  <si>
    <t>Depreciation Expense,</t>
  </si>
  <si>
    <t xml:space="preserve">  Depreciation expense, computer equipment</t>
  </si>
  <si>
    <t xml:space="preserve">  Salaries expense</t>
  </si>
  <si>
    <t xml:space="preserve">  Insurance expense</t>
  </si>
  <si>
    <t xml:space="preserve">  Rent expense</t>
  </si>
  <si>
    <t xml:space="preserve">  Office supplies expense</t>
  </si>
  <si>
    <t xml:space="preserve">  Repairs expense</t>
  </si>
  <si>
    <t xml:space="preserve">  Telephone expense</t>
  </si>
  <si>
    <t xml:space="preserve">  Total expense</t>
  </si>
  <si>
    <t xml:space="preserve">         Net income</t>
  </si>
  <si>
    <t>Post-Closing Trial Balance</t>
  </si>
  <si>
    <t>(7) Post-closing trial balance totals</t>
  </si>
  <si>
    <t>Adjusting</t>
  </si>
  <si>
    <t>Closing</t>
  </si>
  <si>
    <t>ADVENTURE TRAVEL</t>
  </si>
  <si>
    <t>Nozomi invested cash</t>
  </si>
  <si>
    <t>Nozomi invested computer equipment</t>
  </si>
  <si>
    <t>Nozomi withdrew cash for personal use</t>
  </si>
  <si>
    <t>J. Nozomi, Withdrawals</t>
  </si>
  <si>
    <t>J. Nozomi, Capital</t>
  </si>
  <si>
    <t>(4a) Debit Insurance Expense</t>
  </si>
  <si>
    <t>Depreciation, Computer Equipment</t>
  </si>
  <si>
    <t>Accumulated Depreciation, Computer Equipment</t>
  </si>
  <si>
    <t>2/3 of a month's insurance expired</t>
  </si>
  <si>
    <t xml:space="preserve">  J. Nozomi, Capital</t>
  </si>
  <si>
    <t xml:space="preserve">  J. Nozomi, Withdrawals</t>
  </si>
  <si>
    <t>Acct. No.</t>
  </si>
  <si>
    <t>KARISE REPAIRS</t>
  </si>
  <si>
    <t xml:space="preserve">     Net Income</t>
  </si>
  <si>
    <t>Accumulated depreciation, Equipment</t>
  </si>
  <si>
    <t>Problem 06-01A</t>
  </si>
  <si>
    <t>Plus: Owner investments</t>
  </si>
  <si>
    <r>
      <t>NOTE</t>
    </r>
    <r>
      <rPr>
        <sz val="10"/>
        <rFont val="Arial"/>
        <family val="2"/>
      </rPr>
      <t>:  Ledger accounts begin at cell A144, and show all entries that need to be posted.</t>
    </r>
  </si>
  <si>
    <t>Given Data P06-01A:</t>
  </si>
  <si>
    <t>Given Data P06-Practice Set:</t>
  </si>
  <si>
    <t>Problem 06-Practice Set</t>
  </si>
  <si>
    <t>C. Karise, Capital</t>
  </si>
  <si>
    <t>C. Karise, Withdrawals</t>
  </si>
  <si>
    <t>For the Year Ended December 31, 2010</t>
  </si>
  <si>
    <t>December 31, 2010</t>
  </si>
  <si>
    <t xml:space="preserve">  Plant assets</t>
  </si>
  <si>
    <t>Total liabilities</t>
  </si>
  <si>
    <t>Dec. 31, 2010</t>
  </si>
  <si>
    <t>C. Karise, Capital, December 31, 2009</t>
  </si>
  <si>
    <t>C. Karise, Capital, December 31, 2010</t>
  </si>
  <si>
    <t xml:space="preserve">  C. Karise, Capital</t>
  </si>
  <si>
    <t xml:space="preserve">  C. Karise, Withdrawals</t>
  </si>
  <si>
    <t xml:space="preserve">     Capital (4/30/2010)</t>
  </si>
  <si>
    <t>Additional information for adjusting entries:</t>
  </si>
  <si>
    <t>For Month Ended April 30, 2010</t>
  </si>
  <si>
    <t>J. Nozomi, Capital, April 1, 2010</t>
  </si>
  <si>
    <t>J. Nozomi, Capital, April 30,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</si>
</sst>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mmmm\ d"/>
    <numFmt numFmtId="169" formatCode="0.0%"/>
    <numFmt numFmtId="170" formatCode="_(&quot;$&quot;* #,##0.0_);_(&quot;$&quot;* \(#,##0.0\);_(&quot;$&quot;* &quot;-&quot;??_);_(@_)"/>
    <numFmt numFmtId="171" formatCode="mmm\ d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>
        <color indexed="63"/>
      </right>
      <top style="thin"/>
      <bottom style="double"/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1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" fontId="0" fillId="2" borderId="0" xfId="15" applyNumberFormat="1" applyFont="1" applyFill="1" applyBorder="1" applyAlignment="1">
      <alignment/>
    </xf>
    <xf numFmtId="165" fontId="0" fillId="2" borderId="0" xfId="17" applyNumberFormat="1" applyFont="1" applyFill="1" applyBorder="1" applyAlignment="1">
      <alignment/>
    </xf>
    <xf numFmtId="166" fontId="0" fillId="2" borderId="0" xfId="15" applyNumberFormat="1" applyFont="1" applyFill="1" applyBorder="1" applyAlignment="1">
      <alignment/>
    </xf>
    <xf numFmtId="1" fontId="0" fillId="2" borderId="0" xfId="17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Alignment="1" applyProtection="1">
      <alignment/>
      <protection/>
    </xf>
    <xf numFmtId="37" fontId="1" fillId="2" borderId="0" xfId="0" applyNumberFormat="1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centerContinuous"/>
      <protection/>
    </xf>
    <xf numFmtId="37" fontId="0" fillId="2" borderId="1" xfId="0" applyNumberFormat="1" applyFont="1" applyFill="1" applyBorder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 horizontal="left"/>
      <protection/>
    </xf>
    <xf numFmtId="37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1" fontId="0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/>
      <protection/>
    </xf>
    <xf numFmtId="171" fontId="0" fillId="2" borderId="0" xfId="0" applyNumberFormat="1" applyFont="1" applyFill="1" applyAlignment="1" applyProtection="1">
      <alignment horizontal="right"/>
      <protection/>
    </xf>
    <xf numFmtId="1" fontId="2" fillId="2" borderId="0" xfId="15" applyNumberFormat="1" applyFont="1" applyFill="1" applyBorder="1" applyAlignment="1">
      <alignment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1" fontId="0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ont="1" applyFill="1" applyAlignment="1">
      <alignment horizontal="center"/>
    </xf>
    <xf numFmtId="0" fontId="1" fillId="2" borderId="0" xfId="0" applyFont="1" applyFill="1" applyAlignment="1" applyProtection="1">
      <alignment/>
      <protection/>
    </xf>
    <xf numFmtId="171" fontId="0" fillId="2" borderId="0" xfId="0" applyNumberFormat="1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 quotePrefix="1">
      <alignment horizontal="left"/>
      <protection/>
    </xf>
    <xf numFmtId="0" fontId="1" fillId="2" borderId="0" xfId="0" applyFont="1" applyFill="1" applyAlignment="1">
      <alignment/>
    </xf>
    <xf numFmtId="166" fontId="0" fillId="2" borderId="0" xfId="15" applyNumberFormat="1" applyFont="1" applyFill="1" applyAlignment="1" applyProtection="1">
      <alignment/>
      <protection/>
    </xf>
    <xf numFmtId="166" fontId="0" fillId="2" borderId="0" xfId="15" applyNumberForma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 horizontal="left"/>
      <protection/>
    </xf>
    <xf numFmtId="0" fontId="0" fillId="2" borderId="0" xfId="0" applyFont="1" applyFill="1" applyAlignment="1">
      <alignment horizontal="center" vertical="top"/>
    </xf>
    <xf numFmtId="0" fontId="1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 horizontal="center" vertical="top"/>
      <protection/>
    </xf>
    <xf numFmtId="0" fontId="0" fillId="2" borderId="1" xfId="0" applyFont="1" applyFill="1" applyBorder="1" applyAlignment="1" applyProtection="1">
      <alignment horizontal="center" vertical="top"/>
      <protection/>
    </xf>
    <xf numFmtId="37" fontId="0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ill="1" applyAlignment="1">
      <alignment horizontal="center" vertical="top"/>
    </xf>
    <xf numFmtId="37" fontId="0" fillId="2" borderId="0" xfId="0" applyNumberFormat="1" applyFont="1" applyFill="1" applyAlignment="1">
      <alignment/>
    </xf>
    <xf numFmtId="38" fontId="0" fillId="2" borderId="0" xfId="15" applyNumberFormat="1" applyFont="1" applyFill="1" applyAlignment="1" applyProtection="1">
      <alignment/>
      <protection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7" fontId="0" fillId="3" borderId="2" xfId="0" applyNumberFormat="1" applyFont="1" applyFill="1" applyBorder="1" applyAlignment="1" applyProtection="1">
      <alignment/>
      <protection locked="0"/>
    </xf>
    <xf numFmtId="37" fontId="0" fillId="3" borderId="0" xfId="0" applyNumberFormat="1" applyFont="1" applyFill="1" applyAlignment="1" applyProtection="1">
      <alignment/>
      <protection locked="0"/>
    </xf>
    <xf numFmtId="37" fontId="0" fillId="3" borderId="3" xfId="0" applyNumberFormat="1" applyFont="1" applyFill="1" applyBorder="1" applyAlignment="1" applyProtection="1">
      <alignment/>
      <protection locked="0"/>
    </xf>
    <xf numFmtId="166" fontId="0" fillId="3" borderId="0" xfId="15" applyNumberFormat="1" applyFont="1" applyFill="1" applyAlignment="1" applyProtection="1">
      <alignment/>
      <protection locked="0"/>
    </xf>
    <xf numFmtId="166" fontId="0" fillId="3" borderId="3" xfId="15" applyNumberFormat="1" applyFill="1" applyBorder="1" applyAlignment="1" applyProtection="1">
      <alignment/>
      <protection locked="0"/>
    </xf>
    <xf numFmtId="37" fontId="0" fillId="3" borderId="3" xfId="17" applyNumberFormat="1" applyFont="1" applyFill="1" applyBorder="1" applyAlignment="1" applyProtection="1">
      <alignment/>
      <protection locked="0"/>
    </xf>
    <xf numFmtId="37" fontId="0" fillId="3" borderId="3" xfId="15" applyNumberFormat="1" applyFill="1" applyBorder="1" applyAlignment="1" applyProtection="1">
      <alignment/>
      <protection locked="0"/>
    </xf>
    <xf numFmtId="37" fontId="0" fillId="3" borderId="4" xfId="0" applyNumberFormat="1" applyFont="1" applyFill="1" applyBorder="1" applyAlignment="1" applyProtection="1">
      <alignment/>
      <protection locked="0"/>
    </xf>
    <xf numFmtId="37" fontId="0" fillId="3" borderId="5" xfId="0" applyNumberFormat="1" applyFont="1" applyFill="1" applyBorder="1" applyAlignment="1" applyProtection="1">
      <alignment/>
      <protection locked="0"/>
    </xf>
    <xf numFmtId="37" fontId="0" fillId="3" borderId="6" xfId="0" applyNumberFormat="1" applyFont="1" applyFill="1" applyBorder="1" applyAlignment="1" applyProtection="1">
      <alignment/>
      <protection locked="0"/>
    </xf>
    <xf numFmtId="37" fontId="0" fillId="3" borderId="7" xfId="0" applyNumberFormat="1" applyFont="1" applyFill="1" applyBorder="1" applyAlignment="1" applyProtection="1">
      <alignment/>
      <protection locked="0"/>
    </xf>
    <xf numFmtId="37" fontId="0" fillId="3" borderId="8" xfId="0" applyNumberFormat="1" applyFont="1" applyFill="1" applyBorder="1" applyAlignment="1" applyProtection="1">
      <alignment/>
      <protection locked="0"/>
    </xf>
    <xf numFmtId="38" fontId="0" fillId="3" borderId="3" xfId="15" applyNumberFormat="1" applyFont="1" applyFill="1" applyBorder="1" applyAlignment="1" applyProtection="1">
      <alignment/>
      <protection locked="0"/>
    </xf>
    <xf numFmtId="38" fontId="0" fillId="3" borderId="0" xfId="15" applyNumberFormat="1" applyFont="1" applyFill="1" applyAlignment="1" applyProtection="1">
      <alignment/>
      <protection locked="0"/>
    </xf>
    <xf numFmtId="0" fontId="0" fillId="3" borderId="9" xfId="0" applyFont="1" applyFill="1" applyBorder="1" applyAlignment="1" applyProtection="1">
      <alignment/>
      <protection locked="0"/>
    </xf>
    <xf numFmtId="37" fontId="0" fillId="3" borderId="10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/>
    </xf>
    <xf numFmtId="1" fontId="1" fillId="2" borderId="0" xfId="15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42" fontId="0" fillId="2" borderId="0" xfId="17" applyNumberFormat="1" applyFont="1" applyFill="1" applyBorder="1" applyAlignment="1">
      <alignment/>
    </xf>
    <xf numFmtId="42" fontId="0" fillId="2" borderId="11" xfId="17" applyNumberFormat="1" applyFont="1" applyFill="1" applyBorder="1" applyAlignment="1">
      <alignment/>
    </xf>
    <xf numFmtId="42" fontId="0" fillId="2" borderId="0" xfId="0" applyNumberFormat="1" applyFill="1" applyAlignment="1">
      <alignment/>
    </xf>
    <xf numFmtId="42" fontId="0" fillId="2" borderId="0" xfId="15" applyNumberFormat="1" applyFill="1" applyAlignment="1">
      <alignment/>
    </xf>
    <xf numFmtId="41" fontId="0" fillId="2" borderId="0" xfId="15" applyNumberFormat="1" applyFont="1" applyFill="1" applyBorder="1" applyAlignment="1">
      <alignment/>
    </xf>
    <xf numFmtId="41" fontId="0" fillId="2" borderId="0" xfId="15" applyNumberFormat="1" applyFont="1" applyFill="1" applyAlignment="1">
      <alignment/>
    </xf>
    <xf numFmtId="42" fontId="0" fillId="3" borderId="0" xfId="17" applyNumberFormat="1" applyFont="1" applyFill="1" applyAlignment="1" applyProtection="1">
      <alignment/>
      <protection locked="0"/>
    </xf>
    <xf numFmtId="42" fontId="0" fillId="3" borderId="11" xfId="17" applyNumberFormat="1" applyFont="1" applyFill="1" applyBorder="1" applyAlignment="1" applyProtection="1">
      <alignment/>
      <protection locked="0"/>
    </xf>
    <xf numFmtId="42" fontId="0" fillId="3" borderId="2" xfId="0" applyNumberFormat="1" applyFont="1" applyFill="1" applyBorder="1" applyAlignment="1" applyProtection="1">
      <alignment/>
      <protection locked="0"/>
    </xf>
    <xf numFmtId="42" fontId="0" fillId="3" borderId="12" xfId="0" applyNumberFormat="1" applyFont="1" applyFill="1" applyBorder="1" applyAlignment="1" applyProtection="1">
      <alignment/>
      <protection locked="0"/>
    </xf>
    <xf numFmtId="42" fontId="0" fillId="3" borderId="0" xfId="17" applyNumberFormat="1" applyFont="1" applyFill="1" applyAlignment="1" applyProtection="1">
      <alignment/>
      <protection locked="0"/>
    </xf>
    <xf numFmtId="42" fontId="0" fillId="3" borderId="2" xfId="15" applyNumberFormat="1" applyFont="1" applyFill="1" applyBorder="1" applyAlignment="1" applyProtection="1">
      <alignment/>
      <protection locked="0"/>
    </xf>
    <xf numFmtId="42" fontId="0" fillId="3" borderId="11" xfId="17" applyNumberFormat="1" applyFill="1" applyBorder="1" applyAlignment="1" applyProtection="1">
      <alignment/>
      <protection locked="0"/>
    </xf>
    <xf numFmtId="42" fontId="0" fillId="3" borderId="2" xfId="17" applyNumberFormat="1" applyFont="1" applyFill="1" applyBorder="1" applyAlignment="1" applyProtection="1">
      <alignment/>
      <protection locked="0"/>
    </xf>
    <xf numFmtId="42" fontId="0" fillId="3" borderId="11" xfId="17" applyNumberFormat="1" applyFont="1" applyFill="1" applyBorder="1" applyAlignment="1" applyProtection="1">
      <alignment/>
      <protection locked="0"/>
    </xf>
    <xf numFmtId="41" fontId="0" fillId="3" borderId="3" xfId="0" applyNumberFormat="1" applyFont="1" applyFill="1" applyBorder="1" applyAlignment="1" applyProtection="1">
      <alignment/>
      <protection locked="0"/>
    </xf>
    <xf numFmtId="41" fontId="0" fillId="3" borderId="1" xfId="0" applyNumberFormat="1" applyFont="1" applyFill="1" applyBorder="1" applyAlignment="1" applyProtection="1">
      <alignment/>
      <protection locked="0"/>
    </xf>
    <xf numFmtId="41" fontId="0" fillId="3" borderId="1" xfId="0" applyNumberFormat="1" applyFont="1" applyFill="1" applyBorder="1" applyAlignment="1" applyProtection="1">
      <alignment horizontal="right"/>
      <protection locked="0"/>
    </xf>
    <xf numFmtId="41" fontId="0" fillId="3" borderId="2" xfId="0" applyNumberFormat="1" applyFont="1" applyFill="1" applyBorder="1" applyAlignment="1" applyProtection="1">
      <alignment/>
      <protection locked="0"/>
    </xf>
    <xf numFmtId="41" fontId="0" fillId="3" borderId="3" xfId="15" applyNumberFormat="1" applyFont="1" applyFill="1" applyBorder="1" applyAlignment="1" applyProtection="1">
      <alignment/>
      <protection locked="0"/>
    </xf>
    <xf numFmtId="41" fontId="0" fillId="3" borderId="1" xfId="15" applyNumberFormat="1" applyFont="1" applyFill="1" applyBorder="1" applyAlignment="1" applyProtection="1">
      <alignment/>
      <protection locked="0"/>
    </xf>
    <xf numFmtId="41" fontId="0" fillId="3" borderId="13" xfId="15" applyNumberFormat="1" applyFont="1" applyFill="1" applyBorder="1" applyAlignment="1" applyProtection="1">
      <alignment/>
      <protection locked="0"/>
    </xf>
    <xf numFmtId="41" fontId="0" fillId="3" borderId="0" xfId="15" applyNumberFormat="1" applyFont="1" applyFill="1" applyAlignment="1" applyProtection="1">
      <alignment/>
      <protection locked="0"/>
    </xf>
    <xf numFmtId="168" fontId="1" fillId="2" borderId="0" xfId="0" applyNumberFormat="1" applyFont="1" applyFill="1" applyAlignment="1" applyProtection="1" quotePrefix="1">
      <alignment horizontal="center"/>
      <protection/>
    </xf>
    <xf numFmtId="0" fontId="7" fillId="2" borderId="0" xfId="0" applyFont="1" applyFill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centerContinuous"/>
      <protection/>
    </xf>
    <xf numFmtId="5" fontId="0" fillId="2" borderId="0" xfId="0" applyNumberFormat="1" applyFont="1" applyFill="1" applyBorder="1" applyAlignment="1" applyProtection="1">
      <alignment/>
      <protection/>
    </xf>
    <xf numFmtId="37" fontId="0" fillId="2" borderId="0" xfId="0" applyNumberFormat="1" applyFont="1" applyFill="1" applyBorder="1" applyAlignment="1" applyProtection="1">
      <alignment horizontal="center"/>
      <protection/>
    </xf>
    <xf numFmtId="41" fontId="0" fillId="3" borderId="0" xfId="0" applyNumberFormat="1" applyFont="1" applyFill="1" applyAlignment="1" applyProtection="1">
      <alignment/>
      <protection locked="0"/>
    </xf>
    <xf numFmtId="42" fontId="0" fillId="3" borderId="0" xfId="0" applyNumberFormat="1" applyFont="1" applyFill="1" applyAlignment="1" applyProtection="1">
      <alignment/>
      <protection locked="0"/>
    </xf>
    <xf numFmtId="42" fontId="0" fillId="3" borderId="10" xfId="0" applyNumberFormat="1" applyFont="1" applyFill="1" applyBorder="1" applyAlignment="1" applyProtection="1">
      <alignment/>
      <protection locked="0"/>
    </xf>
    <xf numFmtId="42" fontId="0" fillId="3" borderId="14" xfId="0" applyNumberFormat="1" applyFont="1" applyFill="1" applyBorder="1" applyAlignment="1" applyProtection="1">
      <alignment/>
      <protection locked="0"/>
    </xf>
    <xf numFmtId="41" fontId="0" fillId="3" borderId="15" xfId="0" applyNumberFormat="1" applyFont="1" applyFill="1" applyBorder="1" applyAlignment="1" applyProtection="1">
      <alignment/>
      <protection locked="0"/>
    </xf>
    <xf numFmtId="41" fontId="0" fillId="3" borderId="10" xfId="0" applyNumberFormat="1" applyFont="1" applyFill="1" applyBorder="1" applyAlignment="1" applyProtection="1">
      <alignment/>
      <protection locked="0"/>
    </xf>
    <xf numFmtId="37" fontId="1" fillId="2" borderId="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165" fontId="0" fillId="2" borderId="0" xfId="17" applyNumberFormat="1" applyFont="1" applyFill="1" applyBorder="1" applyAlignment="1" applyProtection="1">
      <alignment/>
      <protection/>
    </xf>
    <xf numFmtId="166" fontId="0" fillId="2" borderId="0" xfId="15" applyNumberFormat="1" applyFont="1" applyFill="1" applyBorder="1" applyAlignment="1" applyProtection="1">
      <alignment/>
      <protection/>
    </xf>
    <xf numFmtId="166" fontId="0" fillId="2" borderId="0" xfId="15" applyNumberFormat="1" applyFont="1" applyFill="1" applyAlignment="1" applyProtection="1">
      <alignment/>
      <protection/>
    </xf>
    <xf numFmtId="166" fontId="0" fillId="2" borderId="0" xfId="15" applyNumberFormat="1" applyFont="1" applyFill="1" applyAlignment="1" applyProtection="1">
      <alignment horizontal="centerContinuous"/>
      <protection/>
    </xf>
    <xf numFmtId="0" fontId="0" fillId="2" borderId="1" xfId="0" applyFont="1" applyFill="1" applyBorder="1" applyAlignment="1" applyProtection="1">
      <alignment/>
      <protection/>
    </xf>
    <xf numFmtId="41" fontId="0" fillId="2" borderId="0" xfId="0" applyNumberForma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42" fontId="0" fillId="2" borderId="0" xfId="15" applyNumberFormat="1" applyFont="1" applyFill="1" applyBorder="1" applyAlignment="1">
      <alignment/>
    </xf>
    <xf numFmtId="42" fontId="0" fillId="2" borderId="0" xfId="17" applyNumberFormat="1" applyFill="1" applyAlignment="1">
      <alignment/>
    </xf>
    <xf numFmtId="1" fontId="1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/>
      <protection/>
    </xf>
    <xf numFmtId="37" fontId="1" fillId="2" borderId="0" xfId="0" applyNumberFormat="1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37" fontId="1" fillId="2" borderId="1" xfId="0" applyNumberFormat="1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/>
    </xf>
    <xf numFmtId="42" fontId="0" fillId="3" borderId="16" xfId="17" applyNumberFormat="1" applyFont="1" applyFill="1" applyBorder="1" applyAlignment="1" applyProtection="1">
      <alignment/>
      <protection locked="0"/>
    </xf>
    <xf numFmtId="42" fontId="0" fillId="3" borderId="3" xfId="17" applyNumberFormat="1" applyFill="1" applyBorder="1" applyAlignment="1" applyProtection="1">
      <alignment/>
      <protection locked="0"/>
    </xf>
    <xf numFmtId="42" fontId="0" fillId="3" borderId="12" xfId="17" applyNumberFormat="1" applyFont="1" applyFill="1" applyBorder="1" applyAlignment="1" applyProtection="1">
      <alignment/>
      <protection locked="0"/>
    </xf>
    <xf numFmtId="42" fontId="0" fillId="3" borderId="17" xfId="17" applyNumberFormat="1" applyFont="1" applyFill="1" applyBorder="1" applyAlignment="1" applyProtection="1">
      <alignment/>
      <protection locked="0"/>
    </xf>
    <xf numFmtId="41" fontId="0" fillId="3" borderId="18" xfId="15" applyNumberFormat="1" applyFill="1" applyBorder="1" applyAlignment="1" applyProtection="1">
      <alignment/>
      <protection locked="0"/>
    </xf>
    <xf numFmtId="41" fontId="0" fillId="3" borderId="18" xfId="15" applyNumberFormat="1" applyFont="1" applyFill="1" applyBorder="1" applyAlignment="1" applyProtection="1">
      <alignment/>
      <protection locked="0"/>
    </xf>
    <xf numFmtId="41" fontId="0" fillId="3" borderId="18" xfId="15" applyNumberFormat="1" applyFont="1" applyFill="1" applyBorder="1" applyAlignment="1" applyProtection="1">
      <alignment/>
      <protection locked="0"/>
    </xf>
    <xf numFmtId="41" fontId="0" fillId="3" borderId="19" xfId="15" applyNumberFormat="1" applyFont="1" applyFill="1" applyBorder="1" applyAlignment="1" applyProtection="1">
      <alignment/>
      <protection locked="0"/>
    </xf>
    <xf numFmtId="41" fontId="0" fillId="3" borderId="3" xfId="0" applyNumberFormat="1" applyFill="1" applyBorder="1" applyAlignment="1" applyProtection="1">
      <alignment/>
      <protection locked="0"/>
    </xf>
    <xf numFmtId="41" fontId="0" fillId="3" borderId="3" xfId="15" applyNumberFormat="1" applyFill="1" applyBorder="1" applyAlignment="1" applyProtection="1">
      <alignment/>
      <protection locked="0"/>
    </xf>
    <xf numFmtId="41" fontId="0" fillId="3" borderId="3" xfId="15" applyNumberFormat="1" applyFont="1" applyFill="1" applyBorder="1" applyAlignment="1" applyProtection="1">
      <alignment/>
      <protection locked="0"/>
    </xf>
    <xf numFmtId="42" fontId="0" fillId="3" borderId="0" xfId="15" applyNumberFormat="1" applyFont="1" applyFill="1" applyAlignment="1" applyProtection="1">
      <alignment/>
      <protection locked="0"/>
    </xf>
    <xf numFmtId="42" fontId="0" fillId="3" borderId="12" xfId="17" applyNumberFormat="1" applyFont="1" applyFill="1" applyBorder="1" applyAlignment="1" applyProtection="1">
      <alignment/>
      <protection locked="0"/>
    </xf>
    <xf numFmtId="41" fontId="0" fillId="3" borderId="13" xfId="15" applyNumberFormat="1" applyFill="1" applyBorder="1" applyAlignment="1" applyProtection="1">
      <alignment/>
      <protection locked="0"/>
    </xf>
    <xf numFmtId="41" fontId="0" fillId="3" borderId="2" xfId="17" applyNumberFormat="1" applyFont="1" applyFill="1" applyBorder="1" applyAlignment="1" applyProtection="1">
      <alignment/>
      <protection locked="0"/>
    </xf>
    <xf numFmtId="41" fontId="0" fillId="3" borderId="1" xfId="15" applyNumberFormat="1" applyFont="1" applyFill="1" applyBorder="1" applyAlignment="1" applyProtection="1">
      <alignment/>
      <protection locked="0"/>
    </xf>
    <xf numFmtId="41" fontId="0" fillId="3" borderId="0" xfId="0" applyNumberFormat="1" applyFill="1" applyAlignment="1" applyProtection="1">
      <alignment/>
      <protection locked="0"/>
    </xf>
    <xf numFmtId="41" fontId="0" fillId="3" borderId="13" xfId="0" applyNumberFormat="1" applyFont="1" applyFill="1" applyBorder="1" applyAlignment="1" applyProtection="1">
      <alignment/>
      <protection locked="0"/>
    </xf>
    <xf numFmtId="41" fontId="0" fillId="3" borderId="0" xfId="17" applyNumberFormat="1" applyFont="1" applyFill="1" applyAlignment="1" applyProtection="1">
      <alignment/>
      <protection locked="0"/>
    </xf>
    <xf numFmtId="42" fontId="0" fillId="3" borderId="0" xfId="17" applyNumberFormat="1" applyFill="1" applyAlignment="1" applyProtection="1">
      <alignment/>
      <protection locked="0"/>
    </xf>
    <xf numFmtId="41" fontId="0" fillId="3" borderId="0" xfId="15" applyNumberFormat="1" applyFill="1" applyAlignment="1" applyProtection="1">
      <alignment/>
      <protection locked="0"/>
    </xf>
    <xf numFmtId="41" fontId="0" fillId="2" borderId="0" xfId="15" applyNumberFormat="1" applyFill="1" applyAlignment="1">
      <alignment/>
    </xf>
    <xf numFmtId="41" fontId="0" fillId="2" borderId="1" xfId="15" applyNumberFormat="1" applyFill="1" applyBorder="1" applyAlignment="1">
      <alignment/>
    </xf>
    <xf numFmtId="41" fontId="0" fillId="3" borderId="1" xfId="15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workbookViewId="0" topLeftCell="A1">
      <selection activeCell="C1" sqref="C1:E1"/>
    </sheetView>
  </sheetViews>
  <sheetFormatPr defaultColWidth="9.140625" defaultRowHeight="12.75"/>
  <cols>
    <col min="1" max="1" width="4.7109375" style="0" customWidth="1"/>
    <col min="2" max="2" width="33.140625" style="0" customWidth="1"/>
    <col min="3" max="3" width="10.140625" style="0" bestFit="1" customWidth="1"/>
    <col min="4" max="4" width="10.28125" style="0" bestFit="1" customWidth="1"/>
    <col min="5" max="5" width="3.7109375" style="0" customWidth="1"/>
    <col min="7" max="7" width="3.7109375" style="0" customWidth="1"/>
    <col min="9" max="9" width="8.140625" style="0" bestFit="1" customWidth="1"/>
  </cols>
  <sheetData>
    <row r="1" spans="1:10" ht="12.75">
      <c r="A1" s="119"/>
      <c r="B1" s="27" t="s">
        <v>63</v>
      </c>
      <c r="C1" s="118"/>
      <c r="D1" s="118"/>
      <c r="E1" s="118"/>
      <c r="F1" s="120"/>
      <c r="G1" s="120"/>
      <c r="H1" s="119"/>
      <c r="I1" s="119"/>
      <c r="J1" s="119"/>
    </row>
    <row r="2" spans="1:10" ht="12.75">
      <c r="A2" s="119"/>
      <c r="B2" s="27" t="s">
        <v>64</v>
      </c>
      <c r="C2" s="118"/>
      <c r="D2" s="118"/>
      <c r="E2" s="118"/>
      <c r="F2" s="120"/>
      <c r="G2" s="120"/>
      <c r="H2" s="119"/>
      <c r="I2" s="119"/>
      <c r="J2" s="119"/>
    </row>
    <row r="3" spans="1:10" ht="12.75">
      <c r="A3" s="119"/>
      <c r="B3" s="28"/>
      <c r="C3" s="29" t="s">
        <v>146</v>
      </c>
      <c r="D3" s="119"/>
      <c r="E3" s="119"/>
      <c r="F3" s="119"/>
      <c r="G3" s="119"/>
      <c r="H3" s="119"/>
      <c r="I3" s="119"/>
      <c r="J3" s="119"/>
    </row>
    <row r="4" spans="1:10" ht="12.75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2.75">
      <c r="A5" s="20"/>
      <c r="B5" s="79" t="s">
        <v>143</v>
      </c>
      <c r="C5" s="79"/>
      <c r="D5" s="79"/>
      <c r="E5" s="20"/>
      <c r="F5" s="119"/>
      <c r="G5" s="119"/>
      <c r="H5" s="119"/>
      <c r="I5" s="119"/>
      <c r="J5" s="119"/>
    </row>
    <row r="6" spans="1:10" ht="12.75">
      <c r="A6" s="20"/>
      <c r="B6" s="79" t="s">
        <v>28</v>
      </c>
      <c r="C6" s="79"/>
      <c r="D6" s="79"/>
      <c r="E6" s="20"/>
      <c r="F6" s="119"/>
      <c r="G6" s="119"/>
      <c r="H6" s="119"/>
      <c r="I6" s="119"/>
      <c r="J6" s="119"/>
    </row>
    <row r="7" spans="1:10" ht="12.75">
      <c r="A7" s="20"/>
      <c r="B7" s="79" t="s">
        <v>154</v>
      </c>
      <c r="C7" s="79"/>
      <c r="D7" s="79"/>
      <c r="E7" s="20"/>
      <c r="F7" s="119"/>
      <c r="G7" s="119"/>
      <c r="H7" s="119"/>
      <c r="I7" s="119"/>
      <c r="J7" s="119"/>
    </row>
    <row r="8" spans="1:10" ht="12.75">
      <c r="A8" s="20"/>
      <c r="B8" s="15"/>
      <c r="C8" s="15"/>
      <c r="D8" s="15"/>
      <c r="E8" s="20"/>
      <c r="F8" s="119"/>
      <c r="G8" s="119"/>
      <c r="H8" s="119"/>
      <c r="I8" s="119"/>
      <c r="J8" s="119"/>
    </row>
    <row r="9" spans="1:10" ht="12.75">
      <c r="A9" s="20"/>
      <c r="B9" s="15" t="s">
        <v>24</v>
      </c>
      <c r="C9" s="16"/>
      <c r="D9" s="88"/>
      <c r="E9" s="20"/>
      <c r="F9" s="119"/>
      <c r="G9" s="119"/>
      <c r="H9" s="119"/>
      <c r="I9" s="119"/>
      <c r="J9" s="119"/>
    </row>
    <row r="10" spans="1:10" ht="12.75">
      <c r="A10" s="20"/>
      <c r="B10" s="15"/>
      <c r="C10" s="15"/>
      <c r="D10" s="15"/>
      <c r="E10" s="20"/>
      <c r="F10" s="119"/>
      <c r="G10" s="119"/>
      <c r="H10" s="119"/>
      <c r="I10" s="119"/>
      <c r="J10" s="119"/>
    </row>
    <row r="11" spans="1:10" ht="12.75">
      <c r="A11" s="20"/>
      <c r="B11" s="17" t="s">
        <v>29</v>
      </c>
      <c r="C11" s="16"/>
      <c r="D11" s="18"/>
      <c r="E11" s="20"/>
      <c r="F11" s="119"/>
      <c r="G11" s="119"/>
      <c r="H11" s="119"/>
      <c r="I11" s="119"/>
      <c r="J11" s="119"/>
    </row>
    <row r="12" spans="1:10" ht="12.75">
      <c r="A12" s="20"/>
      <c r="B12" s="15" t="s">
        <v>8</v>
      </c>
      <c r="C12" s="88"/>
      <c r="D12" s="18"/>
      <c r="E12" s="20"/>
      <c r="F12" s="119"/>
      <c r="G12" s="119"/>
      <c r="H12" s="119"/>
      <c r="I12" s="119"/>
      <c r="J12" s="119"/>
    </row>
    <row r="13" spans="1:10" ht="12.75">
      <c r="A13" s="20"/>
      <c r="B13" s="15" t="s">
        <v>17</v>
      </c>
      <c r="C13" s="97"/>
      <c r="D13" s="18"/>
      <c r="E13" s="20"/>
      <c r="F13" s="119"/>
      <c r="G13" s="119"/>
      <c r="H13" s="119"/>
      <c r="I13" s="119"/>
      <c r="J13" s="119"/>
    </row>
    <row r="14" spans="1:10" ht="12.75">
      <c r="A14" s="20"/>
      <c r="B14" s="15" t="s">
        <v>10</v>
      </c>
      <c r="C14" s="97"/>
      <c r="D14" s="18"/>
      <c r="E14" s="20"/>
      <c r="F14" s="119"/>
      <c r="G14" s="119"/>
      <c r="H14" s="119"/>
      <c r="I14" s="119"/>
      <c r="J14" s="119"/>
    </row>
    <row r="15" spans="1:10" ht="12.75">
      <c r="A15" s="20"/>
      <c r="B15" s="15" t="s">
        <v>11</v>
      </c>
      <c r="C15" s="97"/>
      <c r="D15" s="18"/>
      <c r="E15" s="20"/>
      <c r="F15" s="119"/>
      <c r="G15" s="119"/>
      <c r="H15" s="119"/>
      <c r="I15" s="119"/>
      <c r="J15" s="119"/>
    </row>
    <row r="16" spans="1:10" ht="12.75">
      <c r="A16" s="20"/>
      <c r="B16" s="15" t="s">
        <v>25</v>
      </c>
      <c r="C16" s="97"/>
      <c r="D16" s="18"/>
      <c r="E16" s="20"/>
      <c r="F16" s="119"/>
      <c r="G16" s="119"/>
      <c r="H16" s="119"/>
      <c r="I16" s="119"/>
      <c r="J16" s="119"/>
    </row>
    <row r="17" spans="1:10" ht="12.75">
      <c r="A17" s="20"/>
      <c r="B17" s="15" t="s">
        <v>12</v>
      </c>
      <c r="C17" s="98"/>
      <c r="D17" s="18"/>
      <c r="E17" s="20"/>
      <c r="F17" s="119"/>
      <c r="G17" s="119"/>
      <c r="H17" s="119"/>
      <c r="I17" s="119"/>
      <c r="J17" s="119"/>
    </row>
    <row r="18" spans="1:10" ht="12.75">
      <c r="A18" s="20"/>
      <c r="B18" s="15" t="s">
        <v>37</v>
      </c>
      <c r="C18" s="44"/>
      <c r="D18" s="98"/>
      <c r="E18" s="20"/>
      <c r="F18" s="119"/>
      <c r="G18" s="119"/>
      <c r="H18" s="119"/>
      <c r="I18" s="119"/>
      <c r="J18" s="119"/>
    </row>
    <row r="19" spans="1:10" ht="13.5" thickBot="1">
      <c r="A19" s="20"/>
      <c r="B19" s="19" t="s">
        <v>30</v>
      </c>
      <c r="C19" s="15"/>
      <c r="D19" s="89"/>
      <c r="E19" s="20"/>
      <c r="F19" s="119"/>
      <c r="G19" s="119"/>
      <c r="H19" s="119"/>
      <c r="I19" s="119"/>
      <c r="J19" s="119"/>
    </row>
    <row r="20" spans="1:10" ht="13.5" thickTop="1">
      <c r="A20" s="20"/>
      <c r="B20" s="20"/>
      <c r="C20" s="20"/>
      <c r="D20" s="121">
        <f>IF(D19="","",IF(D19=30750,"Correct!","Try again!"))</f>
      </c>
      <c r="E20" s="20"/>
      <c r="F20" s="119"/>
      <c r="G20" s="119"/>
      <c r="H20" s="119"/>
      <c r="I20" s="119"/>
      <c r="J20" s="119"/>
    </row>
    <row r="21" spans="1:10" ht="12.75">
      <c r="A21" s="20"/>
      <c r="B21" s="20"/>
      <c r="C21" s="20"/>
      <c r="D21" s="20"/>
      <c r="E21" s="20"/>
      <c r="F21" s="119"/>
      <c r="G21" s="119"/>
      <c r="H21" s="119"/>
      <c r="I21" s="119"/>
      <c r="J21" s="119"/>
    </row>
    <row r="22" spans="1:10" ht="12.75">
      <c r="A22" s="20"/>
      <c r="B22" s="79" t="s">
        <v>143</v>
      </c>
      <c r="C22" s="79"/>
      <c r="D22" s="79"/>
      <c r="E22" s="20"/>
      <c r="F22" s="119"/>
      <c r="G22" s="119"/>
      <c r="H22" s="119"/>
      <c r="I22" s="119"/>
      <c r="J22" s="119"/>
    </row>
    <row r="23" spans="1:10" ht="12.75">
      <c r="A23" s="20"/>
      <c r="B23" s="79" t="s">
        <v>38</v>
      </c>
      <c r="C23" s="79"/>
      <c r="D23" s="79"/>
      <c r="E23" s="20"/>
      <c r="F23" s="119"/>
      <c r="G23" s="119"/>
      <c r="H23" s="119"/>
      <c r="I23" s="119"/>
      <c r="J23" s="119"/>
    </row>
    <row r="24" spans="1:10" ht="12.75">
      <c r="A24" s="20"/>
      <c r="B24" s="79" t="s">
        <v>154</v>
      </c>
      <c r="C24" s="79"/>
      <c r="D24" s="79"/>
      <c r="E24" s="20"/>
      <c r="F24" s="119"/>
      <c r="G24" s="119"/>
      <c r="H24" s="119"/>
      <c r="I24" s="119"/>
      <c r="J24" s="119"/>
    </row>
    <row r="25" spans="1:10" ht="12.75">
      <c r="A25" s="20"/>
      <c r="B25" s="15"/>
      <c r="C25" s="15"/>
      <c r="D25" s="18"/>
      <c r="E25" s="20"/>
      <c r="F25" s="119"/>
      <c r="G25" s="119"/>
      <c r="H25" s="119"/>
      <c r="I25" s="119"/>
      <c r="J25" s="119"/>
    </row>
    <row r="26" spans="1:10" ht="12.75">
      <c r="A26" s="20"/>
      <c r="B26" s="19" t="s">
        <v>159</v>
      </c>
      <c r="C26" s="18"/>
      <c r="D26" s="90"/>
      <c r="E26" s="20"/>
      <c r="F26" s="119"/>
      <c r="G26" s="119"/>
      <c r="H26" s="119"/>
      <c r="I26" s="119"/>
      <c r="J26" s="119"/>
    </row>
    <row r="27" spans="1:10" ht="12.75">
      <c r="A27" s="20"/>
      <c r="B27" s="19" t="s">
        <v>39</v>
      </c>
      <c r="C27" s="16"/>
      <c r="D27" s="99"/>
      <c r="E27" s="20"/>
      <c r="F27" s="119"/>
      <c r="G27" s="119"/>
      <c r="H27" s="119"/>
      <c r="I27" s="119"/>
      <c r="J27" s="119"/>
    </row>
    <row r="28" spans="1:10" ht="12.75">
      <c r="A28" s="20"/>
      <c r="B28" s="15"/>
      <c r="C28" s="20"/>
      <c r="D28" s="100"/>
      <c r="E28" s="20"/>
      <c r="F28" s="119"/>
      <c r="G28" s="119"/>
      <c r="H28" s="119"/>
      <c r="I28" s="119"/>
      <c r="J28" s="119"/>
    </row>
    <row r="29" spans="1:10" ht="12.75">
      <c r="A29" s="20"/>
      <c r="B29" s="19" t="s">
        <v>40</v>
      </c>
      <c r="C29" s="18"/>
      <c r="D29" s="98"/>
      <c r="E29" s="20"/>
      <c r="F29" s="119"/>
      <c r="G29" s="119"/>
      <c r="H29" s="119"/>
      <c r="I29" s="119"/>
      <c r="J29" s="119"/>
    </row>
    <row r="30" spans="1:10" ht="13.5" thickBot="1">
      <c r="A30" s="20"/>
      <c r="B30" s="19" t="s">
        <v>160</v>
      </c>
      <c r="C30" s="18"/>
      <c r="D30" s="91"/>
      <c r="E30" s="20"/>
      <c r="F30" s="119"/>
      <c r="G30" s="119"/>
      <c r="H30" s="119"/>
      <c r="I30" s="119"/>
      <c r="J30" s="119"/>
    </row>
    <row r="31" spans="1:10" ht="13.5" thickTop="1">
      <c r="A31" s="20"/>
      <c r="B31" s="19"/>
      <c r="C31" s="18"/>
      <c r="D31" s="121">
        <f>IF(D30="","",IF(D30=47750,"Correct!","Try again!"))</f>
      </c>
      <c r="E31" s="20"/>
      <c r="F31" s="119"/>
      <c r="G31" s="119"/>
      <c r="H31" s="119"/>
      <c r="I31" s="119"/>
      <c r="J31" s="119"/>
    </row>
    <row r="32" spans="1:10" ht="12.75">
      <c r="A32" s="20"/>
      <c r="B32" s="19"/>
      <c r="C32" s="18"/>
      <c r="D32" s="20"/>
      <c r="E32" s="20"/>
      <c r="F32" s="119"/>
      <c r="G32" s="119"/>
      <c r="H32" s="119"/>
      <c r="I32" s="119"/>
      <c r="J32" s="119"/>
    </row>
    <row r="33" spans="1:10" ht="12.75">
      <c r="A33" s="20"/>
      <c r="B33" s="79" t="s">
        <v>143</v>
      </c>
      <c r="C33" s="79"/>
      <c r="D33" s="79"/>
      <c r="E33" s="20"/>
      <c r="F33" s="119"/>
      <c r="G33" s="119"/>
      <c r="H33" s="119"/>
      <c r="I33" s="119"/>
      <c r="J33" s="119"/>
    </row>
    <row r="34" spans="1:10" ht="12.75">
      <c r="A34" s="20"/>
      <c r="B34" s="79" t="s">
        <v>32</v>
      </c>
      <c r="C34" s="79"/>
      <c r="D34" s="79"/>
      <c r="E34" s="20"/>
      <c r="F34" s="119"/>
      <c r="G34" s="119"/>
      <c r="H34" s="119"/>
      <c r="I34" s="119"/>
      <c r="J34" s="119"/>
    </row>
    <row r="35" spans="1:10" ht="12.75">
      <c r="A35" s="20"/>
      <c r="B35" s="105" t="s">
        <v>155</v>
      </c>
      <c r="C35" s="105"/>
      <c r="D35" s="105"/>
      <c r="E35" s="20"/>
      <c r="F35" s="119"/>
      <c r="G35" s="119"/>
      <c r="H35" s="119"/>
      <c r="I35" s="119"/>
      <c r="J35" s="119"/>
    </row>
    <row r="36" spans="1:10" ht="12.75">
      <c r="A36" s="20"/>
      <c r="B36" s="15"/>
      <c r="C36" s="15"/>
      <c r="D36" s="18"/>
      <c r="E36" s="20"/>
      <c r="F36" s="119"/>
      <c r="G36" s="119"/>
      <c r="H36" s="119"/>
      <c r="I36" s="119"/>
      <c r="J36" s="119"/>
    </row>
    <row r="37" spans="1:10" ht="12.75">
      <c r="A37" s="20"/>
      <c r="B37" s="3" t="s">
        <v>33</v>
      </c>
      <c r="C37" s="14"/>
      <c r="D37" s="21"/>
      <c r="E37" s="20"/>
      <c r="F37" s="119"/>
      <c r="G37" s="119"/>
      <c r="H37" s="119"/>
      <c r="I37" s="119"/>
      <c r="J37" s="119"/>
    </row>
    <row r="38" spans="1:10" ht="12.75">
      <c r="A38" s="20"/>
      <c r="B38" s="15" t="s">
        <v>41</v>
      </c>
      <c r="C38" s="122"/>
      <c r="D38" s="92"/>
      <c r="E38" s="20"/>
      <c r="F38" s="119"/>
      <c r="G38" s="119"/>
      <c r="H38" s="119"/>
      <c r="I38" s="119"/>
      <c r="J38" s="119"/>
    </row>
    <row r="39" spans="1:10" ht="12.75">
      <c r="A39" s="20"/>
      <c r="B39" s="15" t="s">
        <v>42</v>
      </c>
      <c r="C39" s="123"/>
      <c r="D39" s="101"/>
      <c r="E39" s="20"/>
      <c r="F39" s="119"/>
      <c r="G39" s="119"/>
      <c r="H39" s="119"/>
      <c r="I39" s="119"/>
      <c r="J39" s="119"/>
    </row>
    <row r="40" spans="1:10" ht="12.75">
      <c r="A40" s="20"/>
      <c r="B40" s="15" t="s">
        <v>43</v>
      </c>
      <c r="C40" s="123"/>
      <c r="D40" s="102"/>
      <c r="E40" s="20"/>
      <c r="F40" s="119"/>
      <c r="G40" s="119"/>
      <c r="H40" s="119"/>
      <c r="I40" s="119"/>
      <c r="J40" s="119"/>
    </row>
    <row r="41" spans="1:10" ht="12.75">
      <c r="A41" s="20"/>
      <c r="B41" s="15" t="s">
        <v>156</v>
      </c>
      <c r="C41" s="124"/>
      <c r="D41" s="124"/>
      <c r="E41" s="20"/>
      <c r="F41" s="119"/>
      <c r="G41" s="119"/>
      <c r="H41" s="119"/>
      <c r="I41" s="119"/>
      <c r="J41" s="119"/>
    </row>
    <row r="42" spans="1:10" ht="12.75">
      <c r="A42" s="20"/>
      <c r="B42" s="15" t="s">
        <v>62</v>
      </c>
      <c r="C42" s="93"/>
      <c r="D42" s="124"/>
      <c r="E42" s="20"/>
      <c r="F42" s="119"/>
      <c r="G42" s="119"/>
      <c r="H42" s="119"/>
      <c r="I42" s="119"/>
      <c r="J42" s="119"/>
    </row>
    <row r="43" spans="1:10" ht="12.75">
      <c r="A43" s="20"/>
      <c r="B43" s="19" t="s">
        <v>44</v>
      </c>
      <c r="C43" s="102"/>
      <c r="D43" s="103"/>
      <c r="E43" s="20"/>
      <c r="F43" s="119"/>
      <c r="G43" s="119"/>
      <c r="H43" s="119"/>
      <c r="I43" s="119"/>
      <c r="J43" s="119"/>
    </row>
    <row r="44" spans="1:10" ht="13.5" thickBot="1">
      <c r="A44" s="20"/>
      <c r="B44" s="15" t="s">
        <v>34</v>
      </c>
      <c r="C44" s="124"/>
      <c r="D44" s="94"/>
      <c r="E44" s="20"/>
      <c r="F44" s="119"/>
      <c r="G44" s="119"/>
      <c r="H44" s="119"/>
      <c r="I44" s="119"/>
      <c r="J44" s="119"/>
    </row>
    <row r="45" spans="1:10" ht="13.5" thickTop="1">
      <c r="A45" s="20"/>
      <c r="B45" s="15"/>
      <c r="C45" s="124"/>
      <c r="D45" s="121">
        <f>IF(D44="","",IF(D44=62350,"Correct!","Try again!"))</f>
      </c>
      <c r="E45" s="20"/>
      <c r="F45" s="119"/>
      <c r="G45" s="119"/>
      <c r="H45" s="119"/>
      <c r="I45" s="119"/>
      <c r="J45" s="119"/>
    </row>
    <row r="46" spans="1:10" ht="12.75">
      <c r="A46" s="20"/>
      <c r="B46" s="13" t="s">
        <v>35</v>
      </c>
      <c r="C46" s="125"/>
      <c r="D46" s="125"/>
      <c r="E46" s="20"/>
      <c r="F46" s="119"/>
      <c r="G46" s="119"/>
      <c r="H46" s="119"/>
      <c r="I46" s="119"/>
      <c r="J46" s="119"/>
    </row>
    <row r="47" spans="1:10" ht="12.75">
      <c r="A47" s="20"/>
      <c r="B47" s="15" t="s">
        <v>45</v>
      </c>
      <c r="C47" s="124"/>
      <c r="D47" s="95"/>
      <c r="E47" s="20"/>
      <c r="F47" s="119"/>
      <c r="G47" s="119"/>
      <c r="H47" s="119"/>
      <c r="I47" s="119"/>
      <c r="J47" s="119"/>
    </row>
    <row r="48" spans="1:10" ht="12.75">
      <c r="A48" s="20"/>
      <c r="B48" s="15" t="s">
        <v>46</v>
      </c>
      <c r="C48" s="124"/>
      <c r="D48" s="102"/>
      <c r="E48" s="20"/>
      <c r="F48" s="119"/>
      <c r="G48" s="119"/>
      <c r="H48" s="119"/>
      <c r="I48" s="119"/>
      <c r="J48" s="119"/>
    </row>
    <row r="49" spans="1:10" ht="12.75">
      <c r="A49" s="20"/>
      <c r="B49" s="19" t="s">
        <v>157</v>
      </c>
      <c r="C49" s="124"/>
      <c r="D49" s="104"/>
      <c r="E49" s="20"/>
      <c r="F49" s="119"/>
      <c r="G49" s="119"/>
      <c r="H49" s="119"/>
      <c r="I49" s="119"/>
      <c r="J49" s="119"/>
    </row>
    <row r="50" spans="1:10" ht="12.75">
      <c r="A50" s="20"/>
      <c r="B50" s="15"/>
      <c r="C50" s="124"/>
      <c r="D50" s="124"/>
      <c r="E50" s="20"/>
      <c r="F50" s="119"/>
      <c r="G50" s="119"/>
      <c r="H50" s="119"/>
      <c r="I50" s="119"/>
      <c r="J50" s="119"/>
    </row>
    <row r="51" spans="1:10" ht="12.75">
      <c r="A51" s="20"/>
      <c r="B51" s="3" t="s">
        <v>47</v>
      </c>
      <c r="C51" s="125"/>
      <c r="D51" s="125"/>
      <c r="E51" s="20"/>
      <c r="F51" s="119"/>
      <c r="G51" s="119"/>
      <c r="H51" s="119"/>
      <c r="I51" s="119"/>
      <c r="J51" s="119"/>
    </row>
    <row r="52" spans="1:10" ht="12.75">
      <c r="A52" s="20"/>
      <c r="B52" s="15" t="s">
        <v>161</v>
      </c>
      <c r="C52" s="124"/>
      <c r="D52" s="102"/>
      <c r="E52" s="20"/>
      <c r="F52" s="119"/>
      <c r="G52" s="119"/>
      <c r="H52" s="119"/>
      <c r="I52" s="119"/>
      <c r="J52" s="119"/>
    </row>
    <row r="53" spans="1:10" ht="13.5" thickBot="1">
      <c r="A53" s="20"/>
      <c r="B53" s="19" t="s">
        <v>48</v>
      </c>
      <c r="C53" s="124"/>
      <c r="D53" s="96"/>
      <c r="E53" s="20"/>
      <c r="F53" s="119"/>
      <c r="G53" s="119"/>
      <c r="H53" s="119"/>
      <c r="I53" s="119"/>
      <c r="J53" s="119"/>
    </row>
    <row r="54" spans="1:10" ht="13.5" thickTop="1">
      <c r="A54" s="20"/>
      <c r="B54" s="15"/>
      <c r="C54" s="44"/>
      <c r="D54" s="121">
        <f>IF(D53="","",IF(D53=62350,"Correct!","Try again!"))</f>
      </c>
      <c r="E54" s="20"/>
      <c r="F54" s="119"/>
      <c r="G54" s="119"/>
      <c r="H54" s="119"/>
      <c r="I54" s="119"/>
      <c r="J54" s="119"/>
    </row>
    <row r="55" spans="1:10" ht="12.75">
      <c r="A55" s="119"/>
      <c r="B55" s="12"/>
      <c r="C55" s="28"/>
      <c r="D55" s="28"/>
      <c r="E55" s="119"/>
      <c r="F55" s="119"/>
      <c r="G55" s="119"/>
      <c r="H55" s="119"/>
      <c r="I55" s="119"/>
      <c r="J55" s="119"/>
    </row>
    <row r="56" spans="1:10" ht="12.75">
      <c r="A56" s="20"/>
      <c r="B56" s="3" t="s">
        <v>143</v>
      </c>
      <c r="C56" s="14"/>
      <c r="D56" s="14"/>
      <c r="E56" s="15"/>
      <c r="F56" s="12"/>
      <c r="G56" s="12"/>
      <c r="H56" s="12"/>
      <c r="I56" s="119"/>
      <c r="J56" s="119"/>
    </row>
    <row r="57" spans="1:10" ht="12.75">
      <c r="A57" s="20"/>
      <c r="B57" s="14" t="s">
        <v>51</v>
      </c>
      <c r="C57" s="14"/>
      <c r="D57" s="14"/>
      <c r="E57" s="15"/>
      <c r="F57" s="12"/>
      <c r="G57" s="12"/>
      <c r="H57" s="12"/>
      <c r="I57" s="119"/>
      <c r="J57" s="119"/>
    </row>
    <row r="58" spans="1:10" ht="12.75">
      <c r="A58" s="20"/>
      <c r="B58" s="15"/>
      <c r="C58" s="15"/>
      <c r="D58" s="15"/>
      <c r="E58" s="15"/>
      <c r="F58" s="12"/>
      <c r="G58" s="12"/>
      <c r="H58" s="12"/>
      <c r="I58" s="119"/>
      <c r="J58" s="119"/>
    </row>
    <row r="59" spans="1:10" ht="12.75">
      <c r="A59" s="20"/>
      <c r="B59" s="126"/>
      <c r="C59" s="107" t="s">
        <v>49</v>
      </c>
      <c r="D59" s="107" t="s">
        <v>50</v>
      </c>
      <c r="E59" s="15"/>
      <c r="F59" s="12"/>
      <c r="G59" s="12"/>
      <c r="H59" s="12"/>
      <c r="I59" s="119"/>
      <c r="J59" s="119"/>
    </row>
    <row r="60" spans="1:10" ht="12.75">
      <c r="A60" s="20"/>
      <c r="B60" s="42" t="s">
        <v>158</v>
      </c>
      <c r="C60" s="20"/>
      <c r="D60" s="20"/>
      <c r="E60" s="15"/>
      <c r="F60" s="12"/>
      <c r="G60" s="12"/>
      <c r="H60" s="12"/>
      <c r="I60" s="119"/>
      <c r="J60" s="119"/>
    </row>
    <row r="61" spans="1:10" ht="12.75">
      <c r="A61" s="20"/>
      <c r="B61" s="106" t="s">
        <v>52</v>
      </c>
      <c r="C61" s="18"/>
      <c r="D61" s="18"/>
      <c r="E61" s="15"/>
      <c r="F61" s="12"/>
      <c r="G61" s="12"/>
      <c r="H61" s="12"/>
      <c r="I61" s="119"/>
      <c r="J61" s="119"/>
    </row>
    <row r="62" spans="1:10" ht="12.75">
      <c r="A62" s="20"/>
      <c r="B62" s="19" t="s">
        <v>53</v>
      </c>
      <c r="C62" s="111"/>
      <c r="D62" s="18"/>
      <c r="E62" s="15"/>
      <c r="F62" s="12"/>
      <c r="G62" s="12"/>
      <c r="H62" s="12"/>
      <c r="I62" s="119"/>
      <c r="J62" s="119"/>
    </row>
    <row r="63" spans="1:10" ht="12.75">
      <c r="A63" s="20"/>
      <c r="B63" s="19" t="s">
        <v>54</v>
      </c>
      <c r="C63" s="121">
        <f>IF(C62="","",IF(C62=90950,"Correct!","Try again!"))</f>
      </c>
      <c r="D63" s="111"/>
      <c r="E63" s="15"/>
      <c r="F63" s="12"/>
      <c r="G63" s="12"/>
      <c r="H63" s="12"/>
      <c r="I63" s="119"/>
      <c r="J63" s="119"/>
    </row>
    <row r="64" spans="1:10" ht="12.75">
      <c r="A64" s="20"/>
      <c r="B64" s="19"/>
      <c r="C64" s="18"/>
      <c r="D64" s="18"/>
      <c r="E64" s="15"/>
      <c r="F64" s="12"/>
      <c r="G64" s="12"/>
      <c r="H64" s="12"/>
      <c r="I64" s="119"/>
      <c r="J64" s="119"/>
    </row>
    <row r="65" spans="1:10" ht="12.75">
      <c r="A65" s="20"/>
      <c r="B65" s="19" t="s">
        <v>55</v>
      </c>
      <c r="C65" s="111"/>
      <c r="D65" s="18"/>
      <c r="E65" s="15"/>
      <c r="F65" s="12"/>
      <c r="G65" s="12"/>
      <c r="H65" s="12"/>
      <c r="I65" s="119"/>
      <c r="J65" s="119"/>
    </row>
    <row r="66" spans="1:10" ht="12.75">
      <c r="A66" s="20"/>
      <c r="B66" s="19" t="s">
        <v>56</v>
      </c>
      <c r="C66" s="121">
        <f>IF(C65="","",IF(C65=60200,"Correct!","Try again!"))</f>
      </c>
      <c r="D66" s="111"/>
      <c r="E66" s="15"/>
      <c r="F66" s="12"/>
      <c r="G66" s="12"/>
      <c r="H66" s="12"/>
      <c r="I66" s="119"/>
      <c r="J66" s="119"/>
    </row>
    <row r="67" spans="1:10" ht="12.75">
      <c r="A67" s="20"/>
      <c r="B67" s="19" t="s">
        <v>57</v>
      </c>
      <c r="C67" s="18"/>
      <c r="D67" s="97"/>
      <c r="E67" s="15"/>
      <c r="F67" s="12"/>
      <c r="G67" s="12"/>
      <c r="H67" s="12"/>
      <c r="I67" s="119"/>
      <c r="J67" s="119"/>
    </row>
    <row r="68" spans="1:10" ht="12.75">
      <c r="A68" s="20"/>
      <c r="B68" s="19" t="s">
        <v>58</v>
      </c>
      <c r="C68" s="18"/>
      <c r="D68" s="97"/>
      <c r="E68" s="15"/>
      <c r="F68" s="12"/>
      <c r="G68" s="12"/>
      <c r="H68" s="12"/>
      <c r="I68" s="119"/>
      <c r="J68" s="119"/>
    </row>
    <row r="69" spans="1:10" ht="12.75">
      <c r="A69" s="20"/>
      <c r="B69" s="19" t="s">
        <v>59</v>
      </c>
      <c r="C69" s="18"/>
      <c r="D69" s="97"/>
      <c r="E69" s="15"/>
      <c r="F69" s="12"/>
      <c r="G69" s="12"/>
      <c r="H69" s="12"/>
      <c r="I69" s="119"/>
      <c r="J69" s="119"/>
    </row>
    <row r="70" spans="1:10" ht="12.75">
      <c r="A70" s="20"/>
      <c r="B70" s="19" t="s">
        <v>60</v>
      </c>
      <c r="C70" s="18"/>
      <c r="D70" s="97"/>
      <c r="E70" s="15"/>
      <c r="F70" s="12"/>
      <c r="G70" s="12"/>
      <c r="H70" s="12"/>
      <c r="I70" s="119"/>
      <c r="J70" s="119"/>
    </row>
    <row r="71" spans="1:10" ht="12.75">
      <c r="A71" s="20"/>
      <c r="B71" s="19" t="s">
        <v>61</v>
      </c>
      <c r="C71" s="18"/>
      <c r="D71" s="111"/>
      <c r="E71" s="15"/>
      <c r="F71" s="12"/>
      <c r="G71" s="12"/>
      <c r="H71" s="12"/>
      <c r="I71" s="119"/>
      <c r="J71" s="119"/>
    </row>
    <row r="72" spans="1:10" ht="12.75">
      <c r="A72" s="20"/>
      <c r="B72" s="19"/>
      <c r="C72" s="18"/>
      <c r="D72" s="18"/>
      <c r="E72" s="15"/>
      <c r="F72" s="12"/>
      <c r="G72" s="12"/>
      <c r="H72" s="12"/>
      <c r="I72" s="119"/>
      <c r="J72" s="119"/>
    </row>
    <row r="73" spans="1:10" ht="12.75">
      <c r="A73" s="20"/>
      <c r="B73" s="19" t="s">
        <v>55</v>
      </c>
      <c r="C73" s="111"/>
      <c r="D73" s="15"/>
      <c r="E73" s="15"/>
      <c r="F73" s="12"/>
      <c r="G73" s="12"/>
      <c r="H73" s="12"/>
      <c r="I73" s="119"/>
      <c r="J73" s="119"/>
    </row>
    <row r="74" spans="1:10" ht="12.75">
      <c r="A74" s="20"/>
      <c r="B74" s="19" t="s">
        <v>161</v>
      </c>
      <c r="C74" s="121">
        <f>IF(C73="","",IF(C73=30750,"Correct!","Try again!"))</f>
      </c>
      <c r="D74" s="111"/>
      <c r="E74" s="15"/>
      <c r="F74" s="12"/>
      <c r="G74" s="12"/>
      <c r="H74" s="12"/>
      <c r="I74" s="119"/>
      <c r="J74" s="119"/>
    </row>
    <row r="75" spans="1:10" ht="12.75">
      <c r="A75" s="20"/>
      <c r="B75" s="19"/>
      <c r="C75" s="15"/>
      <c r="D75" s="18"/>
      <c r="E75" s="15"/>
      <c r="F75" s="12"/>
      <c r="G75" s="12"/>
      <c r="H75" s="12"/>
      <c r="I75" s="119"/>
      <c r="J75" s="119"/>
    </row>
    <row r="76" spans="1:10" ht="12.75">
      <c r="A76" s="20"/>
      <c r="B76" s="19" t="s">
        <v>152</v>
      </c>
      <c r="C76" s="111"/>
      <c r="D76" s="15"/>
      <c r="E76" s="15"/>
      <c r="F76" s="12"/>
      <c r="G76" s="12"/>
      <c r="H76" s="12"/>
      <c r="I76" s="119"/>
      <c r="J76" s="119"/>
    </row>
    <row r="77" spans="1:10" ht="12.75">
      <c r="A77" s="20"/>
      <c r="B77" s="19" t="s">
        <v>162</v>
      </c>
      <c r="C77" s="121">
        <f>IF(C76="","",IF(C76=16000,"Correct!","Try again!"))</f>
      </c>
      <c r="D77" s="111"/>
      <c r="E77" s="15"/>
      <c r="F77" s="12"/>
      <c r="G77" s="12"/>
      <c r="H77" s="12"/>
      <c r="I77" s="119"/>
      <c r="J77" s="119"/>
    </row>
    <row r="78" spans="1:10" ht="12.75">
      <c r="A78" s="20"/>
      <c r="B78" s="20"/>
      <c r="C78" s="20"/>
      <c r="D78" s="127"/>
      <c r="E78" s="20"/>
      <c r="F78" s="119"/>
      <c r="G78" s="119"/>
      <c r="H78" s="119"/>
      <c r="I78" s="119"/>
      <c r="J78" s="119"/>
    </row>
    <row r="79" spans="1:10" ht="12.75">
      <c r="A79" s="119"/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0" ht="12.75">
      <c r="A80" s="20"/>
      <c r="B80" s="79" t="s">
        <v>143</v>
      </c>
      <c r="C80" s="79"/>
      <c r="D80" s="79"/>
      <c r="E80" s="108"/>
      <c r="F80" s="119"/>
      <c r="G80" s="119"/>
      <c r="H80" s="119"/>
      <c r="I80" s="119"/>
      <c r="J80" s="119"/>
    </row>
    <row r="81" spans="1:10" ht="12.75">
      <c r="A81" s="20"/>
      <c r="B81" s="79" t="s">
        <v>126</v>
      </c>
      <c r="C81" s="79"/>
      <c r="D81" s="79"/>
      <c r="E81" s="108"/>
      <c r="F81" s="119"/>
      <c r="G81" s="119"/>
      <c r="H81" s="119"/>
      <c r="I81" s="119"/>
      <c r="J81" s="119"/>
    </row>
    <row r="82" spans="1:10" ht="12.75">
      <c r="A82" s="20"/>
      <c r="B82" s="105" t="s">
        <v>155</v>
      </c>
      <c r="C82" s="105"/>
      <c r="D82" s="105"/>
      <c r="E82" s="108"/>
      <c r="F82" s="119"/>
      <c r="G82" s="119"/>
      <c r="H82" s="119"/>
      <c r="I82" s="119"/>
      <c r="J82" s="119"/>
    </row>
    <row r="83" spans="1:10" ht="12.75">
      <c r="A83" s="20"/>
      <c r="B83" s="18"/>
      <c r="C83" s="16"/>
      <c r="D83" s="15"/>
      <c r="E83" s="109"/>
      <c r="F83" s="119"/>
      <c r="G83" s="119"/>
      <c r="H83" s="119"/>
      <c r="I83" s="119"/>
      <c r="J83" s="119"/>
    </row>
    <row r="84" spans="1:10" ht="12.75">
      <c r="A84" s="128"/>
      <c r="B84" s="117"/>
      <c r="C84" s="117" t="s">
        <v>49</v>
      </c>
      <c r="D84" s="117" t="s">
        <v>50</v>
      </c>
      <c r="E84" s="110"/>
      <c r="F84" s="119"/>
      <c r="G84" s="119"/>
      <c r="H84" s="119"/>
      <c r="I84" s="119"/>
      <c r="J84" s="119"/>
    </row>
    <row r="85" spans="1:10" ht="12.75">
      <c r="A85" s="129"/>
      <c r="B85" s="23" t="s">
        <v>1</v>
      </c>
      <c r="C85" s="112"/>
      <c r="D85" s="77"/>
      <c r="E85" s="109"/>
      <c r="F85" s="119"/>
      <c r="G85" s="119"/>
      <c r="H85" s="119"/>
      <c r="I85" s="119"/>
      <c r="J85" s="119"/>
    </row>
    <row r="86" spans="1:10" ht="12.75">
      <c r="A86" s="129"/>
      <c r="B86" s="23" t="s">
        <v>23</v>
      </c>
      <c r="C86" s="97"/>
      <c r="D86" s="78"/>
      <c r="E86" s="24"/>
      <c r="F86" s="119"/>
      <c r="G86" s="119"/>
      <c r="H86" s="119"/>
      <c r="I86" s="119"/>
      <c r="J86" s="119"/>
    </row>
    <row r="87" spans="1:10" ht="12.75">
      <c r="A87" s="129"/>
      <c r="B87" s="19" t="s">
        <v>3</v>
      </c>
      <c r="C87" s="97"/>
      <c r="D87" s="78"/>
      <c r="E87" s="24"/>
      <c r="F87" s="119"/>
      <c r="G87" s="119"/>
      <c r="H87" s="119"/>
      <c r="I87" s="119"/>
      <c r="J87" s="119"/>
    </row>
    <row r="88" spans="1:10" ht="12.75">
      <c r="A88" s="129"/>
      <c r="B88" s="19" t="s">
        <v>4</v>
      </c>
      <c r="C88" s="97"/>
      <c r="D88" s="78"/>
      <c r="E88" s="24"/>
      <c r="F88" s="119"/>
      <c r="G88" s="119"/>
      <c r="H88" s="119"/>
      <c r="I88" s="119"/>
      <c r="J88" s="119"/>
    </row>
    <row r="89" spans="1:10" ht="12.75">
      <c r="A89" s="129"/>
      <c r="B89" s="19" t="s">
        <v>145</v>
      </c>
      <c r="C89" s="97"/>
      <c r="D89" s="113"/>
      <c r="E89" s="24"/>
      <c r="F89" s="119"/>
      <c r="G89" s="119"/>
      <c r="H89" s="119"/>
      <c r="I89" s="119"/>
      <c r="J89" s="119"/>
    </row>
    <row r="90" spans="1:10" ht="12.75">
      <c r="A90" s="129"/>
      <c r="B90" s="19" t="s">
        <v>6</v>
      </c>
      <c r="C90" s="97"/>
      <c r="D90" s="116"/>
      <c r="E90" s="109"/>
      <c r="F90" s="119"/>
      <c r="G90" s="119"/>
      <c r="H90" s="119"/>
      <c r="I90" s="119"/>
      <c r="J90" s="119"/>
    </row>
    <row r="91" spans="1:10" ht="12.75">
      <c r="A91" s="129"/>
      <c r="B91" s="19" t="s">
        <v>16</v>
      </c>
      <c r="C91" s="97"/>
      <c r="D91" s="116"/>
      <c r="E91" s="24"/>
      <c r="F91" s="119"/>
      <c r="G91" s="119"/>
      <c r="H91" s="119"/>
      <c r="I91" s="119"/>
      <c r="J91" s="119"/>
    </row>
    <row r="92" spans="1:10" ht="12.75">
      <c r="A92" s="129"/>
      <c r="B92" s="19" t="s">
        <v>152</v>
      </c>
      <c r="C92" s="115"/>
      <c r="D92" s="115"/>
      <c r="E92" s="24"/>
      <c r="F92" s="119"/>
      <c r="G92" s="119"/>
      <c r="H92" s="119"/>
      <c r="I92" s="119"/>
      <c r="J92" s="119"/>
    </row>
    <row r="93" spans="1:10" ht="13.5" thickBot="1">
      <c r="A93" s="20"/>
      <c r="B93" s="19" t="s">
        <v>13</v>
      </c>
      <c r="C93" s="91"/>
      <c r="D93" s="114"/>
      <c r="E93" s="109"/>
      <c r="F93" s="119"/>
      <c r="G93" s="119"/>
      <c r="H93" s="119"/>
      <c r="I93" s="119"/>
      <c r="J93" s="119"/>
    </row>
    <row r="94" spans="1:10" ht="13.5" thickTop="1">
      <c r="A94" s="20"/>
      <c r="B94" s="19"/>
      <c r="C94" s="121">
        <f>IF(C93="","",IF(C93=67350,"Correct!","Try again!"))</f>
      </c>
      <c r="D94" s="121">
        <f>IF(D93="","",IF(D93=67350,"Correct!","Try again!"))</f>
      </c>
      <c r="E94" s="121"/>
      <c r="F94" s="130"/>
      <c r="G94" s="130"/>
      <c r="H94" s="130"/>
      <c r="I94" s="130"/>
      <c r="J94" s="130"/>
    </row>
    <row r="95" spans="1:10" ht="12.75">
      <c r="A95" s="119"/>
      <c r="B95" s="119"/>
      <c r="C95" s="119"/>
      <c r="D95" s="119"/>
      <c r="E95" s="119"/>
      <c r="F95" s="119"/>
      <c r="G95" s="119"/>
      <c r="H95" s="119"/>
      <c r="I95" s="119"/>
      <c r="J95" s="119"/>
    </row>
    <row r="96" spans="1:10" ht="12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</row>
    <row r="97" spans="1:10" ht="12.75">
      <c r="A97" s="119"/>
      <c r="B97" s="119"/>
      <c r="C97" s="119"/>
      <c r="D97" s="119"/>
      <c r="E97" s="119"/>
      <c r="F97" s="119"/>
      <c r="G97" s="119"/>
      <c r="H97" s="119"/>
      <c r="I97" s="119"/>
      <c r="J97" s="119"/>
    </row>
    <row r="98" spans="1:10" ht="12.75">
      <c r="A98" s="119"/>
      <c r="B98" s="119"/>
      <c r="C98" s="119"/>
      <c r="D98" s="119"/>
      <c r="E98" s="119"/>
      <c r="F98" s="119"/>
      <c r="G98" s="119"/>
      <c r="H98" s="119"/>
      <c r="I98" s="119"/>
      <c r="J98" s="119"/>
    </row>
    <row r="99" spans="1:10" ht="12.75">
      <c r="A99" s="119"/>
      <c r="B99" s="119"/>
      <c r="C99" s="119"/>
      <c r="D99" s="119"/>
      <c r="E99" s="119"/>
      <c r="F99" s="119"/>
      <c r="G99" s="119"/>
      <c r="H99" s="119"/>
      <c r="I99" s="119"/>
      <c r="J99" s="119"/>
    </row>
    <row r="100" spans="1:10" ht="12.7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</row>
    <row r="101" spans="1:10" ht="12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</row>
    <row r="102" spans="1:10" ht="12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</row>
    <row r="103" spans="1:10" ht="12.7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</row>
  </sheetData>
  <sheetProtection password="C690" sheet="1" objects="1" scenarios="1" selectLockedCells="1"/>
  <mergeCells count="14">
    <mergeCell ref="C2:E2"/>
    <mergeCell ref="C1:E1"/>
    <mergeCell ref="B5:D5"/>
    <mergeCell ref="B82:D82"/>
    <mergeCell ref="B81:D81"/>
    <mergeCell ref="B80:D80"/>
    <mergeCell ref="B23:D23"/>
    <mergeCell ref="B22:D22"/>
    <mergeCell ref="B7:D7"/>
    <mergeCell ref="B6:D6"/>
    <mergeCell ref="B35:D35"/>
    <mergeCell ref="B34:D34"/>
    <mergeCell ref="B33:D33"/>
    <mergeCell ref="B24:D24"/>
  </mergeCells>
  <printOptions horizontalCentered="1"/>
  <pageMargins left="0.38" right="0.36" top="0.47" bottom="0.38" header="0.5" footer="0.33"/>
  <pageSetup horizontalDpi="300" verticalDpi="300" orientation="portrait" r:id="rId3"/>
  <rowBreaks count="1" manualBreakCount="1">
    <brk id="5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2.57421875" style="0" bestFit="1" customWidth="1"/>
    <col min="3" max="3" width="9.7109375" style="0" bestFit="1" customWidth="1"/>
    <col min="4" max="4" width="10.28125" style="0" bestFit="1" customWidth="1"/>
    <col min="5" max="5" width="2.7109375" style="0" customWidth="1"/>
  </cols>
  <sheetData>
    <row r="1" spans="1:4" ht="12.75">
      <c r="A1" s="1" t="s">
        <v>149</v>
      </c>
      <c r="C1" s="2"/>
      <c r="D1" s="2"/>
    </row>
    <row r="2" spans="2:4" ht="12.75">
      <c r="B2" s="1"/>
      <c r="C2" s="2"/>
      <c r="D2" s="2"/>
    </row>
    <row r="3" spans="1:5" ht="12.75">
      <c r="A3" s="79" t="s">
        <v>143</v>
      </c>
      <c r="B3" s="79"/>
      <c r="C3" s="79"/>
      <c r="D3" s="79"/>
      <c r="E3" s="11"/>
    </row>
    <row r="4" spans="1:5" ht="12.75">
      <c r="A4" s="80" t="s">
        <v>15</v>
      </c>
      <c r="B4" s="80"/>
      <c r="C4" s="80"/>
      <c r="D4" s="80"/>
      <c r="E4" s="11"/>
    </row>
    <row r="5" spans="1:5" ht="12.75">
      <c r="A5" s="81">
        <v>40543</v>
      </c>
      <c r="B5" s="81"/>
      <c r="C5" s="81"/>
      <c r="D5" s="81"/>
      <c r="E5" s="11"/>
    </row>
    <row r="6" spans="1:5" ht="12.75">
      <c r="A6" s="11"/>
      <c r="B6" s="5"/>
      <c r="C6" s="6"/>
      <c r="D6" s="6"/>
      <c r="E6" s="11"/>
    </row>
    <row r="7" spans="1:5" ht="12.75">
      <c r="A7" s="11">
        <v>101</v>
      </c>
      <c r="B7" s="7" t="s">
        <v>1</v>
      </c>
      <c r="C7" s="82">
        <v>14000</v>
      </c>
      <c r="D7" s="8"/>
      <c r="E7" s="11"/>
    </row>
    <row r="8" spans="1:5" ht="12.75">
      <c r="A8" s="11">
        <v>124</v>
      </c>
      <c r="B8" s="7" t="s">
        <v>23</v>
      </c>
      <c r="C8" s="86">
        <v>1300</v>
      </c>
      <c r="D8" s="9"/>
      <c r="E8" s="11"/>
    </row>
    <row r="9" spans="1:5" ht="12.75">
      <c r="A9" s="11">
        <v>128</v>
      </c>
      <c r="B9" s="7" t="s">
        <v>3</v>
      </c>
      <c r="C9" s="86">
        <v>2050</v>
      </c>
      <c r="D9" s="9"/>
      <c r="E9" s="11"/>
    </row>
    <row r="10" spans="1:5" ht="12.75">
      <c r="A10" s="11">
        <v>167</v>
      </c>
      <c r="B10" s="7" t="s">
        <v>4</v>
      </c>
      <c r="C10" s="86">
        <v>50000</v>
      </c>
      <c r="D10" s="9"/>
      <c r="E10" s="11"/>
    </row>
    <row r="11" spans="1:5" ht="12.75">
      <c r="A11" s="11">
        <v>168</v>
      </c>
      <c r="B11" s="7" t="s">
        <v>5</v>
      </c>
      <c r="C11" s="86"/>
      <c r="D11" s="82">
        <v>5000</v>
      </c>
      <c r="E11" s="11"/>
    </row>
    <row r="12" spans="1:5" ht="12.75">
      <c r="A12" s="11">
        <v>201</v>
      </c>
      <c r="B12" s="7" t="s">
        <v>6</v>
      </c>
      <c r="C12" s="86"/>
      <c r="D12" s="86">
        <v>14000</v>
      </c>
      <c r="E12" s="11"/>
    </row>
    <row r="13" spans="1:5" ht="12.75">
      <c r="A13" s="11">
        <v>210</v>
      </c>
      <c r="B13" s="7" t="s">
        <v>16</v>
      </c>
      <c r="C13" s="87"/>
      <c r="D13" s="87">
        <v>600</v>
      </c>
      <c r="E13" s="11"/>
    </row>
    <row r="14" spans="1:5" ht="12.75">
      <c r="A14" s="11">
        <v>301</v>
      </c>
      <c r="B14" s="7" t="s">
        <v>152</v>
      </c>
      <c r="C14" s="87"/>
      <c r="D14" s="87">
        <v>33000</v>
      </c>
      <c r="E14" s="11"/>
    </row>
    <row r="15" spans="1:5" ht="12.75">
      <c r="A15" s="11">
        <v>302</v>
      </c>
      <c r="B15" s="7" t="s">
        <v>153</v>
      </c>
      <c r="C15" s="87">
        <v>16000</v>
      </c>
      <c r="D15" s="87"/>
      <c r="E15" s="11"/>
    </row>
    <row r="16" spans="1:5" ht="12.75">
      <c r="A16" s="11">
        <v>401</v>
      </c>
      <c r="B16" s="7" t="s">
        <v>24</v>
      </c>
      <c r="C16" s="87"/>
      <c r="D16" s="87">
        <v>90950</v>
      </c>
      <c r="E16" s="11"/>
    </row>
    <row r="17" spans="1:5" ht="12.75">
      <c r="A17" s="11">
        <v>612</v>
      </c>
      <c r="B17" s="7" t="s">
        <v>8</v>
      </c>
      <c r="C17" s="87">
        <v>5000</v>
      </c>
      <c r="D17" s="87"/>
      <c r="E17" s="11"/>
    </row>
    <row r="18" spans="1:5" ht="12.75">
      <c r="A18" s="11">
        <v>623</v>
      </c>
      <c r="B18" s="7" t="s">
        <v>17</v>
      </c>
      <c r="C18" s="87">
        <v>37500</v>
      </c>
      <c r="D18" s="87"/>
      <c r="E18" s="11"/>
    </row>
    <row r="19" spans="1:5" ht="12.75">
      <c r="A19" s="11">
        <v>637</v>
      </c>
      <c r="B19" s="7" t="s">
        <v>10</v>
      </c>
      <c r="C19" s="87">
        <v>800</v>
      </c>
      <c r="D19" s="87"/>
      <c r="E19" s="11"/>
    </row>
    <row r="20" spans="1:5" ht="12.75">
      <c r="A20" s="11">
        <v>640</v>
      </c>
      <c r="B20" s="10" t="s">
        <v>11</v>
      </c>
      <c r="C20" s="87">
        <v>10600</v>
      </c>
      <c r="D20" s="87"/>
      <c r="E20" s="11"/>
    </row>
    <row r="21" spans="1:5" ht="12.75">
      <c r="A21" s="11">
        <v>650</v>
      </c>
      <c r="B21" s="5" t="s">
        <v>25</v>
      </c>
      <c r="C21" s="87">
        <v>3600</v>
      </c>
      <c r="D21" s="87"/>
      <c r="E21" s="11"/>
    </row>
    <row r="22" spans="1:5" ht="12.75">
      <c r="A22" s="11">
        <v>690</v>
      </c>
      <c r="B22" s="5" t="s">
        <v>12</v>
      </c>
      <c r="C22" s="87">
        <v>2700</v>
      </c>
      <c r="D22" s="87"/>
      <c r="E22" s="11"/>
    </row>
    <row r="23" spans="1:5" ht="13.5" thickBot="1">
      <c r="A23" s="11"/>
      <c r="B23" s="5" t="s">
        <v>13</v>
      </c>
      <c r="C23" s="83">
        <f>SUM(C7:C22)</f>
        <v>143550</v>
      </c>
      <c r="D23" s="83">
        <f>SUM(D7:D22)</f>
        <v>143550</v>
      </c>
      <c r="E23" s="11"/>
    </row>
    <row r="24" spans="1:5" ht="13.5" thickTop="1">
      <c r="A24" s="11"/>
      <c r="B24" s="11"/>
      <c r="C24" s="11"/>
      <c r="D24" s="11"/>
      <c r="E24" s="11"/>
    </row>
    <row r="25" spans="1:5" ht="12.75">
      <c r="A25" s="5" t="s">
        <v>14</v>
      </c>
      <c r="B25" s="11"/>
      <c r="C25" s="5"/>
      <c r="D25" s="11"/>
      <c r="E25" s="11"/>
    </row>
    <row r="26" spans="1:5" ht="12.75">
      <c r="A26" s="11" t="s">
        <v>27</v>
      </c>
      <c r="B26" s="11"/>
      <c r="C26" s="84">
        <v>47750</v>
      </c>
      <c r="D26" s="11"/>
      <c r="E26" s="11"/>
    </row>
    <row r="27" spans="1:5" ht="12.75">
      <c r="A27" s="11" t="s">
        <v>144</v>
      </c>
      <c r="B27" s="11"/>
      <c r="C27" s="84">
        <v>30750</v>
      </c>
      <c r="D27" s="11"/>
      <c r="E27" s="11"/>
    </row>
    <row r="28" spans="1:5" ht="12.75">
      <c r="A28" s="11" t="s">
        <v>26</v>
      </c>
      <c r="B28" s="11"/>
      <c r="C28" s="85">
        <v>67350</v>
      </c>
      <c r="D28" s="11"/>
      <c r="E28" s="11"/>
    </row>
    <row r="29" spans="1:5" ht="12.75">
      <c r="A29" s="11"/>
      <c r="B29" s="11"/>
      <c r="C29" s="11"/>
      <c r="D29" s="11"/>
      <c r="E29" s="11"/>
    </row>
  </sheetData>
  <mergeCells count="3">
    <mergeCell ref="A5:D5"/>
    <mergeCell ref="A4:D4"/>
    <mergeCell ref="A3:D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1"/>
  <sheetViews>
    <sheetView showGridLines="0" workbookViewId="0" topLeftCell="A1">
      <selection activeCell="D1" sqref="D1:F1"/>
    </sheetView>
  </sheetViews>
  <sheetFormatPr defaultColWidth="9.140625" defaultRowHeight="12.75"/>
  <cols>
    <col min="1" max="1" width="8.28125" style="2" customWidth="1"/>
    <col min="2" max="2" width="38.8515625" style="2" customWidth="1"/>
    <col min="3" max="3" width="9.57421875" style="2" bestFit="1" customWidth="1"/>
    <col min="4" max="4" width="8.8515625" style="2" bestFit="1" customWidth="1"/>
    <col min="5" max="5" width="8.421875" style="2" bestFit="1" customWidth="1"/>
    <col min="6" max="16384" width="9.140625" style="2" customWidth="1"/>
  </cols>
  <sheetData>
    <row r="1" spans="3:6" ht="12.75">
      <c r="C1" s="27" t="s">
        <v>63</v>
      </c>
      <c r="D1" s="118"/>
      <c r="E1" s="118"/>
      <c r="F1" s="118"/>
    </row>
    <row r="2" spans="3:6" ht="12.75">
      <c r="C2" s="27" t="s">
        <v>64</v>
      </c>
      <c r="D2" s="118"/>
      <c r="E2" s="118"/>
      <c r="F2" s="118"/>
    </row>
    <row r="3" spans="3:4" ht="12.75">
      <c r="C3" s="28"/>
      <c r="D3" s="29" t="s">
        <v>151</v>
      </c>
    </row>
    <row r="4" spans="4:5" ht="12.75">
      <c r="D4" s="28"/>
      <c r="E4" s="29"/>
    </row>
    <row r="5" spans="1:6" ht="12.75">
      <c r="A5" s="46" t="s">
        <v>148</v>
      </c>
      <c r="B5" s="6"/>
      <c r="C5" s="6"/>
      <c r="D5" s="44"/>
      <c r="E5" s="45"/>
      <c r="F5" s="6"/>
    </row>
    <row r="6" ht="12.75"/>
    <row r="7" spans="1:6" ht="12.75">
      <c r="A7" s="79" t="s">
        <v>130</v>
      </c>
      <c r="B7" s="79"/>
      <c r="C7" s="79"/>
      <c r="D7" s="79"/>
      <c r="E7" s="79"/>
      <c r="F7" s="6"/>
    </row>
    <row r="8" spans="1:6" ht="12.75">
      <c r="A8" s="79" t="s">
        <v>51</v>
      </c>
      <c r="B8" s="79"/>
      <c r="C8" s="79"/>
      <c r="D8" s="79"/>
      <c r="E8" s="79"/>
      <c r="F8" s="6"/>
    </row>
    <row r="9" spans="1:6" ht="12.75">
      <c r="A9" s="135" t="s">
        <v>74</v>
      </c>
      <c r="B9" s="136" t="s">
        <v>75</v>
      </c>
      <c r="C9" s="136" t="s">
        <v>142</v>
      </c>
      <c r="D9" s="107" t="s">
        <v>49</v>
      </c>
      <c r="E9" s="107" t="s">
        <v>50</v>
      </c>
      <c r="F9" s="6"/>
    </row>
    <row r="10" spans="1:6" ht="12.75">
      <c r="A10" s="37" t="s">
        <v>77</v>
      </c>
      <c r="B10" s="38"/>
      <c r="C10" s="38"/>
      <c r="D10" s="39"/>
      <c r="E10" s="39"/>
      <c r="F10" s="6"/>
    </row>
    <row r="11" spans="1:6" ht="12.75">
      <c r="A11" s="33">
        <v>40269</v>
      </c>
      <c r="B11" s="19" t="s">
        <v>1</v>
      </c>
      <c r="C11" s="40">
        <v>101</v>
      </c>
      <c r="D11" s="63"/>
      <c r="E11" s="18"/>
      <c r="F11" s="6"/>
    </row>
    <row r="12" spans="1:6" ht="12.75">
      <c r="A12" s="25"/>
      <c r="B12" s="19" t="s">
        <v>80</v>
      </c>
      <c r="C12" s="41">
        <v>167</v>
      </c>
      <c r="D12" s="64"/>
      <c r="E12" s="18"/>
      <c r="F12" s="6"/>
    </row>
    <row r="13" spans="1:6" ht="12.75">
      <c r="A13" s="25"/>
      <c r="B13" s="19" t="s">
        <v>140</v>
      </c>
      <c r="C13" s="41">
        <v>301</v>
      </c>
      <c r="D13" s="18"/>
      <c r="E13" s="64"/>
      <c r="F13" s="134">
        <f>IF(E13="","",IF(E13=50000,"«- Correct!","«- Try again!"))</f>
      </c>
    </row>
    <row r="14" spans="1:6" ht="12.75">
      <c r="A14" s="15">
        <v>2</v>
      </c>
      <c r="B14" s="19" t="s">
        <v>81</v>
      </c>
      <c r="C14" s="40">
        <v>640</v>
      </c>
      <c r="D14" s="64"/>
      <c r="E14" s="18"/>
      <c r="F14" s="6"/>
    </row>
    <row r="15" spans="1:6" ht="12.75">
      <c r="A15" s="25"/>
      <c r="B15" s="19" t="s">
        <v>41</v>
      </c>
      <c r="C15" s="41">
        <v>101</v>
      </c>
      <c r="D15" s="18"/>
      <c r="E15" s="64"/>
      <c r="F15" s="134">
        <f>IF(E15="","",IF(E15=1800,"«- Correct!","«- Try again!"))</f>
      </c>
    </row>
    <row r="16" spans="1:6" ht="12.75">
      <c r="A16" s="15">
        <v>3</v>
      </c>
      <c r="B16" s="19" t="s">
        <v>84</v>
      </c>
      <c r="C16" s="40">
        <v>124</v>
      </c>
      <c r="D16" s="64"/>
      <c r="E16" s="18"/>
      <c r="F16" s="6"/>
    </row>
    <row r="17" spans="1:6" ht="12.75">
      <c r="A17" s="25"/>
      <c r="B17" s="19" t="s">
        <v>41</v>
      </c>
      <c r="C17" s="41">
        <v>101</v>
      </c>
      <c r="D17" s="18"/>
      <c r="E17" s="64"/>
      <c r="F17" s="134">
        <f>IF(E17="","",IF(E17=1000,"«- Correct!","«- Try again!"))</f>
      </c>
    </row>
    <row r="18" spans="1:6" ht="12.75">
      <c r="A18" s="15">
        <v>10</v>
      </c>
      <c r="B18" s="19" t="s">
        <v>85</v>
      </c>
      <c r="C18" s="40">
        <v>128</v>
      </c>
      <c r="D18" s="64"/>
      <c r="E18" s="18"/>
      <c r="F18" s="6"/>
    </row>
    <row r="19" spans="1:6" ht="12.75">
      <c r="A19" s="25"/>
      <c r="B19" s="19" t="s">
        <v>41</v>
      </c>
      <c r="C19" s="41">
        <v>101</v>
      </c>
      <c r="D19" s="18"/>
      <c r="E19" s="64"/>
      <c r="F19" s="134">
        <f>IF(E19="","",IF(E19=2400,"«- Correct!","«- Try again!"))</f>
      </c>
    </row>
    <row r="20" spans="1:6" ht="12.75">
      <c r="A20" s="15">
        <v>14</v>
      </c>
      <c r="B20" s="19" t="s">
        <v>87</v>
      </c>
      <c r="C20" s="40">
        <v>622</v>
      </c>
      <c r="D20" s="64"/>
      <c r="E20" s="18"/>
      <c r="F20" s="6"/>
    </row>
    <row r="21" spans="1:6" ht="12.75">
      <c r="A21" s="25"/>
      <c r="B21" s="19" t="s">
        <v>41</v>
      </c>
      <c r="C21" s="40">
        <v>101</v>
      </c>
      <c r="D21" s="18"/>
      <c r="E21" s="64"/>
      <c r="F21" s="134">
        <f>IF(E21="","",IF(E21=1600,"«- Correct!","«- Try again!"))</f>
      </c>
    </row>
    <row r="22" spans="1:6" ht="12.75">
      <c r="A22" s="15">
        <v>24</v>
      </c>
      <c r="B22" s="19" t="s">
        <v>1</v>
      </c>
      <c r="C22" s="40">
        <v>101</v>
      </c>
      <c r="D22" s="64"/>
      <c r="E22" s="18"/>
      <c r="F22" s="6"/>
    </row>
    <row r="23" spans="1:6" ht="12.75">
      <c r="A23" s="25"/>
      <c r="B23" s="19" t="s">
        <v>90</v>
      </c>
      <c r="C23" s="40">
        <v>405</v>
      </c>
      <c r="D23" s="18"/>
      <c r="E23" s="64"/>
      <c r="F23" s="134">
        <f>IF(E23="","",IF(E23=8000,"«- Correct!","«- Try again!"))</f>
      </c>
    </row>
    <row r="24" spans="1:6" ht="12.75">
      <c r="A24" s="15">
        <v>26</v>
      </c>
      <c r="B24" s="19" t="s">
        <v>87</v>
      </c>
      <c r="C24" s="40">
        <v>622</v>
      </c>
      <c r="D24" s="64"/>
      <c r="E24" s="18"/>
      <c r="F24" s="6"/>
    </row>
    <row r="25" spans="1:6" ht="12.75">
      <c r="A25" s="25"/>
      <c r="B25" s="19" t="s">
        <v>41</v>
      </c>
      <c r="C25" s="40">
        <v>101</v>
      </c>
      <c r="D25" s="18"/>
      <c r="E25" s="64"/>
      <c r="F25" s="134">
        <f>IF(E25="","",IF(E25=1600,"«- Correct!","«- Try again!"))</f>
      </c>
    </row>
    <row r="26" spans="1:6" ht="12.75">
      <c r="A26" s="25">
        <v>27</v>
      </c>
      <c r="B26" s="19" t="s">
        <v>92</v>
      </c>
      <c r="C26" s="40">
        <v>684</v>
      </c>
      <c r="D26" s="64"/>
      <c r="E26" s="18"/>
      <c r="F26" s="6"/>
    </row>
    <row r="27" spans="1:6" ht="12.75">
      <c r="A27" s="25"/>
      <c r="B27" s="19" t="s">
        <v>41</v>
      </c>
      <c r="C27" s="40">
        <v>101</v>
      </c>
      <c r="D27" s="18"/>
      <c r="E27" s="64"/>
      <c r="F27" s="134">
        <f>IF(E27="","",IF(E27=350,"«- Correct!","«- Try again!"))</f>
      </c>
    </row>
    <row r="28" spans="1:6" ht="12.75">
      <c r="A28" s="15">
        <v>27</v>
      </c>
      <c r="B28" s="19" t="s">
        <v>91</v>
      </c>
      <c r="C28" s="40">
        <v>688</v>
      </c>
      <c r="D28" s="64"/>
      <c r="E28" s="18"/>
      <c r="F28" s="6"/>
    </row>
    <row r="29" spans="1:6" ht="12.75">
      <c r="A29" s="25"/>
      <c r="B29" s="19" t="s">
        <v>41</v>
      </c>
      <c r="C29" s="62">
        <v>101</v>
      </c>
      <c r="D29" s="18"/>
      <c r="E29" s="64"/>
      <c r="F29" s="134">
        <f>IF(E29="","",IF(E29=750,"«- Correct!","«- Try again!"))</f>
      </c>
    </row>
    <row r="30" spans="1:6" ht="12.75">
      <c r="A30" s="15">
        <v>28</v>
      </c>
      <c r="B30" s="19" t="s">
        <v>134</v>
      </c>
      <c r="C30" s="40">
        <v>302</v>
      </c>
      <c r="D30" s="64"/>
      <c r="E30" s="18"/>
      <c r="F30" s="6"/>
    </row>
    <row r="31" spans="1:6" ht="12.75">
      <c r="A31" s="25"/>
      <c r="B31" s="19" t="s">
        <v>41</v>
      </c>
      <c r="C31" s="40">
        <v>101</v>
      </c>
      <c r="D31" s="11"/>
      <c r="E31" s="64"/>
      <c r="F31" s="134">
        <f>IF(E31="","",IF(E31=1500,"«- Correct!","«- Try again!"))</f>
      </c>
    </row>
    <row r="32" spans="1:6" ht="12.75">
      <c r="A32" s="42" t="s">
        <v>95</v>
      </c>
      <c r="B32" s="19"/>
      <c r="C32" s="40"/>
      <c r="D32" s="18"/>
      <c r="E32" s="18"/>
      <c r="F32" s="6"/>
    </row>
    <row r="33" spans="1:6" ht="12.75">
      <c r="A33" s="43">
        <v>40298</v>
      </c>
      <c r="B33" s="19" t="s">
        <v>97</v>
      </c>
      <c r="C33" s="40">
        <v>637</v>
      </c>
      <c r="D33" s="64"/>
      <c r="E33" s="18"/>
      <c r="F33" s="6"/>
    </row>
    <row r="34" spans="1:6" ht="12.75">
      <c r="A34" s="15"/>
      <c r="B34" s="19" t="s">
        <v>98</v>
      </c>
      <c r="C34" s="40">
        <v>128</v>
      </c>
      <c r="D34" s="18"/>
      <c r="E34" s="64"/>
      <c r="F34" s="134">
        <f>IF(E34="","",IF(E34=133,"«- Correct!","«- Try again!"))</f>
      </c>
    </row>
    <row r="35" spans="1:6" ht="12.75">
      <c r="A35" s="25">
        <v>30</v>
      </c>
      <c r="B35" s="19" t="s">
        <v>99</v>
      </c>
      <c r="C35" s="40">
        <v>650</v>
      </c>
      <c r="D35" s="64"/>
      <c r="E35" s="18"/>
      <c r="F35" s="6"/>
    </row>
    <row r="36" spans="1:6" ht="12.75">
      <c r="A36" s="25"/>
      <c r="B36" s="19" t="s">
        <v>100</v>
      </c>
      <c r="C36" s="41">
        <v>124</v>
      </c>
      <c r="D36" s="18"/>
      <c r="E36" s="64"/>
      <c r="F36" s="134">
        <f>IF(E36="","",IF(E36=400,"«- Correct!","«- Try again!"))</f>
      </c>
    </row>
    <row r="37" spans="1:6" ht="12.75">
      <c r="A37" s="25">
        <v>30</v>
      </c>
      <c r="B37" s="19" t="s">
        <v>101</v>
      </c>
      <c r="C37" s="40">
        <v>612</v>
      </c>
      <c r="D37" s="64"/>
      <c r="E37" s="18"/>
      <c r="F37" s="6"/>
    </row>
    <row r="38" spans="1:6" ht="12.75">
      <c r="A38" s="15"/>
      <c r="B38" s="19" t="s">
        <v>102</v>
      </c>
      <c r="C38" s="41">
        <v>168</v>
      </c>
      <c r="D38" s="18"/>
      <c r="E38" s="64"/>
      <c r="F38" s="134">
        <f>IF(E38="","",IF(E38=500,"«- Correct!","«- Try again!"))</f>
      </c>
    </row>
    <row r="39" spans="1:6" ht="12.75">
      <c r="A39" s="25">
        <v>30</v>
      </c>
      <c r="B39" s="19" t="s">
        <v>87</v>
      </c>
      <c r="C39" s="40">
        <v>622</v>
      </c>
      <c r="D39" s="64"/>
      <c r="E39" s="18"/>
      <c r="F39" s="6"/>
    </row>
    <row r="40" spans="1:6" ht="12.75">
      <c r="A40" s="25"/>
      <c r="B40" s="19" t="s">
        <v>105</v>
      </c>
      <c r="C40" s="41">
        <v>209</v>
      </c>
      <c r="D40" s="18"/>
      <c r="E40" s="64"/>
      <c r="F40" s="134">
        <f>IF(E40="","",IF(E40=420,"«- Correct!","«- Try again!"))</f>
      </c>
    </row>
    <row r="41" spans="1:6" ht="12.75">
      <c r="A41" s="42" t="s">
        <v>106</v>
      </c>
      <c r="B41" s="19"/>
      <c r="C41" s="41"/>
      <c r="D41" s="18"/>
      <c r="E41" s="18"/>
      <c r="F41" s="6"/>
    </row>
    <row r="42" spans="1:6" ht="12.75">
      <c r="A42" s="43">
        <v>40298</v>
      </c>
      <c r="B42" s="19" t="s">
        <v>107</v>
      </c>
      <c r="C42" s="40">
        <v>405</v>
      </c>
      <c r="D42" s="64"/>
      <c r="E42" s="18"/>
      <c r="F42" s="6"/>
    </row>
    <row r="43" spans="1:6" ht="12.75">
      <c r="A43" s="15" t="s">
        <v>109</v>
      </c>
      <c r="B43" s="19" t="s">
        <v>54</v>
      </c>
      <c r="C43" s="41">
        <v>901</v>
      </c>
      <c r="D43" s="18"/>
      <c r="E43" s="64"/>
      <c r="F43" s="134">
        <f>IF(E43="","",IF(E43=8000,"«- Correct!","«- Try again!"))</f>
      </c>
    </row>
    <row r="44" spans="1:6" ht="12.75">
      <c r="A44" s="25">
        <v>30</v>
      </c>
      <c r="B44" s="19" t="s">
        <v>55</v>
      </c>
      <c r="C44" s="40">
        <v>901</v>
      </c>
      <c r="D44" s="64"/>
      <c r="E44" s="18"/>
      <c r="F44" s="6"/>
    </row>
    <row r="45" spans="1:6" ht="12.75">
      <c r="A45" s="15"/>
      <c r="B45" s="19" t="s">
        <v>110</v>
      </c>
      <c r="C45" s="41">
        <v>612</v>
      </c>
      <c r="D45" s="18"/>
      <c r="E45" s="64"/>
      <c r="F45" s="134">
        <f>IF(E45="","",IF(E45=500,"«- Correct!","«- Try again!"))</f>
      </c>
    </row>
    <row r="46" spans="1:6" ht="12.75">
      <c r="A46" s="25"/>
      <c r="B46" s="19" t="s">
        <v>111</v>
      </c>
      <c r="C46" s="40">
        <v>622</v>
      </c>
      <c r="D46" s="18"/>
      <c r="E46" s="65"/>
      <c r="F46" s="134">
        <f>IF(E46="","",IF(E46=3620,"«- Correct!","«- Try again!"))</f>
      </c>
    </row>
    <row r="47" spans="1:6" ht="12.75">
      <c r="A47" s="15"/>
      <c r="B47" s="19" t="s">
        <v>58</v>
      </c>
      <c r="C47" s="62">
        <v>637</v>
      </c>
      <c r="D47" s="18"/>
      <c r="E47" s="65"/>
      <c r="F47" s="134">
        <f>IF(E47="","",IF(E47=133,"«- Correct!","«- Try again!"))</f>
      </c>
    </row>
    <row r="48" spans="1:6" ht="12.75">
      <c r="A48" s="25"/>
      <c r="B48" s="19" t="s">
        <v>59</v>
      </c>
      <c r="C48" s="62">
        <v>640</v>
      </c>
      <c r="D48" s="18"/>
      <c r="E48" s="65"/>
      <c r="F48" s="134">
        <f>IF(E48="","",IF(E48=1800,"«- Correct!","«- Try again!"))</f>
      </c>
    </row>
    <row r="49" spans="1:6" ht="12.75">
      <c r="A49" s="25"/>
      <c r="B49" s="19" t="s">
        <v>60</v>
      </c>
      <c r="C49" s="41">
        <v>650</v>
      </c>
      <c r="D49" s="18"/>
      <c r="E49" s="65"/>
      <c r="F49" s="134">
        <f>IF(E49="","",IF(E49=400,"«- Correct!","«- Try again!"))</f>
      </c>
    </row>
    <row r="50" spans="1:6" ht="12.75">
      <c r="A50" s="15"/>
      <c r="B50" s="17" t="s">
        <v>113</v>
      </c>
      <c r="C50" s="41">
        <v>684</v>
      </c>
      <c r="D50" s="18"/>
      <c r="E50" s="65"/>
      <c r="F50" s="134">
        <f>IF(E50="","",IF(E50=350,"«- Correct!","«- Try again!"))</f>
      </c>
    </row>
    <row r="51" spans="1:6" ht="12.75">
      <c r="A51" s="25"/>
      <c r="B51" s="19" t="s">
        <v>114</v>
      </c>
      <c r="C51" s="40">
        <v>688</v>
      </c>
      <c r="D51" s="18"/>
      <c r="E51" s="64"/>
      <c r="F51" s="134">
        <f>IF(E51="","",IF(E51=750,"«- Correct!","«- Try again!"))</f>
      </c>
    </row>
    <row r="52" spans="1:6" ht="12.75">
      <c r="A52" s="25">
        <v>30</v>
      </c>
      <c r="B52" s="19" t="s">
        <v>55</v>
      </c>
      <c r="C52" s="40">
        <v>901</v>
      </c>
      <c r="D52" s="64"/>
      <c r="E52" s="18"/>
      <c r="F52" s="6"/>
    </row>
    <row r="53" spans="1:6" ht="12.75">
      <c r="A53" s="15"/>
      <c r="B53" s="23" t="s">
        <v>140</v>
      </c>
      <c r="C53" s="41">
        <v>301</v>
      </c>
      <c r="D53" s="18"/>
      <c r="E53" s="64"/>
      <c r="F53" s="134">
        <f>IF(E53="","",IF(E53=447,"«- Correct!","«- Try again!"))</f>
      </c>
    </row>
    <row r="54" spans="1:6" ht="12.75">
      <c r="A54" s="25">
        <v>30</v>
      </c>
      <c r="B54" s="23" t="s">
        <v>135</v>
      </c>
      <c r="C54" s="41">
        <v>301</v>
      </c>
      <c r="D54" s="64"/>
      <c r="E54" s="18"/>
      <c r="F54" s="6"/>
    </row>
    <row r="55" spans="1:6" ht="12.75">
      <c r="A55" s="11"/>
      <c r="B55" s="23" t="s">
        <v>141</v>
      </c>
      <c r="C55" s="41">
        <v>302</v>
      </c>
      <c r="D55" s="18"/>
      <c r="E55" s="64"/>
      <c r="F55" s="134">
        <f>IF(E55="","",IF(E55=1500,"«- Correct!","«- Try again!"))</f>
      </c>
    </row>
    <row r="56" spans="1:6" ht="12.75">
      <c r="A56" s="6"/>
      <c r="B56" s="6"/>
      <c r="C56" s="6"/>
      <c r="D56" s="6"/>
      <c r="E56" s="6"/>
      <c r="F56" s="6"/>
    </row>
    <row r="57" ht="12.75"/>
    <row r="58" spans="1:5" ht="12.75">
      <c r="A58" s="79" t="s">
        <v>130</v>
      </c>
      <c r="B58" s="79"/>
      <c r="C58" s="79"/>
      <c r="D58" s="79"/>
      <c r="E58" s="6"/>
    </row>
    <row r="59" spans="1:5" ht="12.75">
      <c r="A59" s="137" t="s">
        <v>0</v>
      </c>
      <c r="B59" s="137"/>
      <c r="C59" s="137"/>
      <c r="D59" s="137"/>
      <c r="E59" s="6"/>
    </row>
    <row r="60" spans="1:5" ht="12.75">
      <c r="A60" s="138">
        <v>40298</v>
      </c>
      <c r="B60" s="138"/>
      <c r="C60" s="138"/>
      <c r="D60" s="138"/>
      <c r="E60" s="6"/>
    </row>
    <row r="61" spans="1:5" ht="12.75">
      <c r="A61" s="18"/>
      <c r="B61" s="18"/>
      <c r="C61" s="18"/>
      <c r="D61" s="18"/>
      <c r="E61" s="6"/>
    </row>
    <row r="62" spans="1:5" ht="12.75">
      <c r="A62" s="139" t="s">
        <v>75</v>
      </c>
      <c r="B62" s="140"/>
      <c r="C62" s="117" t="s">
        <v>103</v>
      </c>
      <c r="D62" s="117" t="s">
        <v>104</v>
      </c>
      <c r="E62" s="6"/>
    </row>
    <row r="63" spans="1:5" ht="12.75">
      <c r="A63" s="23" t="s">
        <v>1</v>
      </c>
      <c r="B63" s="6"/>
      <c r="C63" s="141"/>
      <c r="D63" s="66"/>
      <c r="E63" s="6"/>
    </row>
    <row r="64" spans="1:5" ht="12.75">
      <c r="A64" s="23" t="s">
        <v>2</v>
      </c>
      <c r="B64" s="6"/>
      <c r="C64" s="145"/>
      <c r="D64" s="67"/>
      <c r="E64" s="6"/>
    </row>
    <row r="65" spans="1:5" ht="12.75">
      <c r="A65" s="23" t="s">
        <v>23</v>
      </c>
      <c r="B65" s="6"/>
      <c r="C65" s="145"/>
      <c r="D65" s="67"/>
      <c r="E65" s="6"/>
    </row>
    <row r="66" spans="1:5" ht="12.75">
      <c r="A66" s="23" t="s">
        <v>3</v>
      </c>
      <c r="B66" s="6"/>
      <c r="C66" s="145"/>
      <c r="D66" s="67"/>
      <c r="E66" s="6"/>
    </row>
    <row r="67" spans="1:5" ht="12.75">
      <c r="A67" s="23" t="s">
        <v>82</v>
      </c>
      <c r="B67" s="6"/>
      <c r="C67" s="145"/>
      <c r="D67" s="67"/>
      <c r="E67" s="6"/>
    </row>
    <row r="68" spans="1:5" ht="12.75">
      <c r="A68" s="23" t="s">
        <v>83</v>
      </c>
      <c r="B68" s="6"/>
      <c r="C68" s="145"/>
      <c r="D68" s="68"/>
      <c r="E68" s="6"/>
    </row>
    <row r="69" spans="1:5" ht="12.75">
      <c r="A69" s="23" t="s">
        <v>7</v>
      </c>
      <c r="B69" s="6"/>
      <c r="C69" s="145"/>
      <c r="D69" s="69"/>
      <c r="E69" s="6"/>
    </row>
    <row r="70" spans="1:5" ht="12.75">
      <c r="A70" s="23" t="s">
        <v>135</v>
      </c>
      <c r="B70" s="6"/>
      <c r="C70" s="145"/>
      <c r="D70" s="142"/>
      <c r="E70" s="6"/>
    </row>
    <row r="71" spans="1:5" ht="12.75">
      <c r="A71" s="23" t="s">
        <v>134</v>
      </c>
      <c r="B71" s="6"/>
      <c r="C71" s="145"/>
      <c r="D71" s="149"/>
      <c r="E71" s="6"/>
    </row>
    <row r="72" spans="1:5" ht="12.75">
      <c r="A72" s="23" t="s">
        <v>86</v>
      </c>
      <c r="B72" s="6"/>
      <c r="C72" s="145"/>
      <c r="D72" s="150"/>
      <c r="E72" s="6"/>
    </row>
    <row r="73" spans="1:5" ht="12.75">
      <c r="A73" s="23" t="s">
        <v>88</v>
      </c>
      <c r="B73" s="6"/>
      <c r="C73" s="145"/>
      <c r="D73" s="150"/>
      <c r="E73" s="6"/>
    </row>
    <row r="74" spans="1:5" ht="12.75">
      <c r="A74" s="23" t="s">
        <v>9</v>
      </c>
      <c r="B74" s="6"/>
      <c r="C74" s="145"/>
      <c r="D74" s="150"/>
      <c r="E74" s="6"/>
    </row>
    <row r="75" spans="1:5" ht="12.75">
      <c r="A75" s="23" t="s">
        <v>10</v>
      </c>
      <c r="B75" s="6"/>
      <c r="C75" s="145"/>
      <c r="D75" s="150"/>
      <c r="E75" s="6"/>
    </row>
    <row r="76" spans="1:5" ht="12.75">
      <c r="A76" s="25" t="s">
        <v>11</v>
      </c>
      <c r="B76" s="6"/>
      <c r="C76" s="146"/>
      <c r="D76" s="151"/>
      <c r="E76" s="6"/>
    </row>
    <row r="77" spans="1:5" ht="12.75">
      <c r="A77" s="6" t="s">
        <v>25</v>
      </c>
      <c r="B77" s="6"/>
      <c r="C77" s="147"/>
      <c r="D77" s="101"/>
      <c r="E77" s="6"/>
    </row>
    <row r="78" spans="1:5" ht="12.75">
      <c r="A78" s="6" t="s">
        <v>18</v>
      </c>
      <c r="B78" s="6"/>
      <c r="C78" s="147"/>
      <c r="D78" s="101"/>
      <c r="E78" s="6"/>
    </row>
    <row r="79" spans="1:5" ht="12.75">
      <c r="A79" s="6" t="s">
        <v>19</v>
      </c>
      <c r="B79" s="6"/>
      <c r="C79" s="148"/>
      <c r="D79" s="102"/>
      <c r="E79" s="6"/>
    </row>
    <row r="80" spans="1:5" ht="13.5" thickBot="1">
      <c r="A80" s="6" t="s">
        <v>115</v>
      </c>
      <c r="B80" s="6"/>
      <c r="C80" s="143"/>
      <c r="D80" s="144"/>
      <c r="E80" s="6"/>
    </row>
    <row r="81" spans="1:5" ht="13.5" thickTop="1">
      <c r="A81" s="6"/>
      <c r="B81" s="6"/>
      <c r="C81" s="26">
        <f>IF(C80="","",IF(C80=58000,"Correct!","Try again!"))</f>
      </c>
      <c r="D81" s="26">
        <f>IF(D80="","",IF(D80=58000,"Correct!","Try again!"))</f>
      </c>
      <c r="E81" s="6"/>
    </row>
    <row r="82" spans="3:6" ht="12.75">
      <c r="C82"/>
      <c r="D82"/>
      <c r="E82"/>
      <c r="F82"/>
    </row>
    <row r="83" spans="1:6" ht="12.75">
      <c r="A83" s="79" t="s">
        <v>130</v>
      </c>
      <c r="B83" s="79"/>
      <c r="C83" s="79"/>
      <c r="D83" s="79"/>
      <c r="E83" s="11"/>
      <c r="F83"/>
    </row>
    <row r="84" spans="1:6" ht="12.75">
      <c r="A84" s="79" t="s">
        <v>28</v>
      </c>
      <c r="B84" s="79"/>
      <c r="C84" s="79"/>
      <c r="D84" s="79"/>
      <c r="E84" s="11"/>
      <c r="F84"/>
    </row>
    <row r="85" spans="1:6" ht="12.75">
      <c r="A85" s="79" t="s">
        <v>165</v>
      </c>
      <c r="B85" s="79"/>
      <c r="C85" s="79"/>
      <c r="D85" s="79"/>
      <c r="E85" s="11"/>
      <c r="F85"/>
    </row>
    <row r="86" spans="1:6" ht="12.75">
      <c r="A86" s="15"/>
      <c r="B86" s="15"/>
      <c r="C86" s="15"/>
      <c r="D86" s="11"/>
      <c r="E86" s="11"/>
      <c r="F86"/>
    </row>
    <row r="87" spans="1:6" ht="12.75">
      <c r="A87" s="15" t="s">
        <v>86</v>
      </c>
      <c r="B87" s="6"/>
      <c r="C87" s="16"/>
      <c r="D87" s="112"/>
      <c r="E87" s="11"/>
      <c r="F87"/>
    </row>
    <row r="88" spans="1:6" ht="12.75">
      <c r="A88" s="49" t="s">
        <v>29</v>
      </c>
      <c r="B88" s="6"/>
      <c r="C88" s="15"/>
      <c r="D88" s="15"/>
      <c r="E88" s="11"/>
      <c r="F88"/>
    </row>
    <row r="89" spans="1:6" ht="12.75">
      <c r="A89" s="49" t="s">
        <v>117</v>
      </c>
      <c r="B89" s="6"/>
      <c r="C89" s="112"/>
      <c r="D89" s="18"/>
      <c r="E89" s="11"/>
      <c r="F89"/>
    </row>
    <row r="90" spans="1:6" ht="12.75">
      <c r="A90" s="49" t="s">
        <v>118</v>
      </c>
      <c r="B90" s="6"/>
      <c r="C90" s="97"/>
      <c r="D90" s="18"/>
      <c r="E90" s="11"/>
      <c r="F90"/>
    </row>
    <row r="91" spans="1:6" ht="12.75">
      <c r="A91" s="49" t="s">
        <v>119</v>
      </c>
      <c r="B91" s="6"/>
      <c r="C91" s="97"/>
      <c r="D91" s="18"/>
      <c r="E91" s="11"/>
      <c r="F91"/>
    </row>
    <row r="92" spans="1:6" ht="12.75">
      <c r="A92" s="49" t="s">
        <v>120</v>
      </c>
      <c r="B92" s="6"/>
      <c r="C92" s="97"/>
      <c r="D92" s="18"/>
      <c r="E92" s="11"/>
      <c r="F92"/>
    </row>
    <row r="93" spans="1:6" ht="12.75">
      <c r="A93" s="49" t="s">
        <v>121</v>
      </c>
      <c r="B93" s="6"/>
      <c r="C93" s="97"/>
      <c r="D93" s="18"/>
      <c r="E93" s="11"/>
      <c r="F93"/>
    </row>
    <row r="94" spans="1:6" ht="12.75">
      <c r="A94" s="49" t="s">
        <v>122</v>
      </c>
      <c r="B94" s="6"/>
      <c r="C94" s="97"/>
      <c r="D94" s="18"/>
      <c r="E94" s="11"/>
      <c r="F94"/>
    </row>
    <row r="95" spans="1:6" ht="12.75">
      <c r="A95" s="49" t="s">
        <v>123</v>
      </c>
      <c r="B95" s="6"/>
      <c r="C95" s="98"/>
      <c r="D95" s="18"/>
      <c r="E95" s="11"/>
      <c r="F95"/>
    </row>
    <row r="96" spans="1:6" ht="12.75">
      <c r="A96" s="49" t="s">
        <v>124</v>
      </c>
      <c r="B96" s="6"/>
      <c r="C96" s="24"/>
      <c r="D96" s="98"/>
      <c r="E96" s="11"/>
      <c r="F96"/>
    </row>
    <row r="97" spans="1:6" ht="13.5" thickBot="1">
      <c r="A97" s="19" t="s">
        <v>30</v>
      </c>
      <c r="B97" s="6"/>
      <c r="C97" s="15"/>
      <c r="D97" s="91"/>
      <c r="E97" s="11"/>
      <c r="F97"/>
    </row>
    <row r="98" spans="1:6" ht="13.5" thickTop="1">
      <c r="A98" s="11"/>
      <c r="B98" s="11"/>
      <c r="C98" s="11"/>
      <c r="D98" s="26">
        <f>IF(D97="","",IF(D97=447,"Correct!","Try again!"))</f>
      </c>
      <c r="E98" s="11"/>
      <c r="F98"/>
    </row>
    <row r="99" spans="1:6" ht="12.75">
      <c r="A99"/>
      <c r="B99"/>
      <c r="C99"/>
      <c r="D99"/>
      <c r="E99"/>
      <c r="F99"/>
    </row>
    <row r="100" spans="1:6" ht="12.75">
      <c r="A100" s="79" t="s">
        <v>130</v>
      </c>
      <c r="B100" s="79"/>
      <c r="C100" s="79"/>
      <c r="D100" s="79"/>
      <c r="E100" s="11"/>
      <c r="F100"/>
    </row>
    <row r="101" spans="1:6" ht="12.75">
      <c r="A101" s="79" t="s">
        <v>38</v>
      </c>
      <c r="B101" s="79"/>
      <c r="C101" s="79"/>
      <c r="D101" s="79"/>
      <c r="E101" s="11"/>
      <c r="F101"/>
    </row>
    <row r="102" spans="1:6" ht="12.75">
      <c r="A102" s="79" t="s">
        <v>165</v>
      </c>
      <c r="B102" s="79"/>
      <c r="C102" s="79"/>
      <c r="D102" s="79"/>
      <c r="E102" s="11"/>
      <c r="F102"/>
    </row>
    <row r="103" spans="1:6" ht="12.75">
      <c r="A103" s="15"/>
      <c r="B103" s="11"/>
      <c r="C103" s="11"/>
      <c r="D103" s="11"/>
      <c r="E103" s="11"/>
      <c r="F103"/>
    </row>
    <row r="104" spans="1:6" ht="12.75">
      <c r="A104" s="19" t="s">
        <v>166</v>
      </c>
      <c r="B104" s="6"/>
      <c r="C104" s="11"/>
      <c r="D104" s="152"/>
      <c r="E104" s="11"/>
      <c r="F104"/>
    </row>
    <row r="105" spans="1:6" ht="12.75">
      <c r="A105" s="19" t="s">
        <v>147</v>
      </c>
      <c r="B105" s="6"/>
      <c r="C105" s="90"/>
      <c r="D105" s="48"/>
      <c r="E105" s="11"/>
      <c r="F105"/>
    </row>
    <row r="106" spans="1:6" ht="12.75">
      <c r="A106" s="19" t="s">
        <v>125</v>
      </c>
      <c r="B106" s="6"/>
      <c r="C106" s="98"/>
      <c r="D106" s="154"/>
      <c r="E106" s="11"/>
      <c r="F106"/>
    </row>
    <row r="107" spans="1:6" ht="12.75">
      <c r="A107" s="19" t="s">
        <v>31</v>
      </c>
      <c r="B107" s="6"/>
      <c r="C107" s="11"/>
      <c r="D107" s="155"/>
      <c r="E107" s="11"/>
      <c r="F107"/>
    </row>
    <row r="108" spans="1:6" ht="12.75">
      <c r="A108" s="19" t="s">
        <v>40</v>
      </c>
      <c r="B108" s="6"/>
      <c r="C108" s="11"/>
      <c r="D108" s="156"/>
      <c r="E108" s="11"/>
      <c r="F108"/>
    </row>
    <row r="109" spans="1:6" ht="13.5" thickBot="1">
      <c r="A109" s="19" t="s">
        <v>167</v>
      </c>
      <c r="B109" s="6"/>
      <c r="C109" s="11"/>
      <c r="D109" s="153"/>
      <c r="E109" s="11"/>
      <c r="F109"/>
    </row>
    <row r="110" spans="1:6" ht="13.5" thickTop="1">
      <c r="A110" s="11"/>
      <c r="B110" s="11"/>
      <c r="C110" s="11"/>
      <c r="D110" s="26">
        <f>IF(D109="","",IF(D109=48947,"Correct!","Try again!"))</f>
      </c>
      <c r="E110" s="11"/>
      <c r="F110"/>
    </row>
    <row r="111" ht="12.75"/>
    <row r="112" spans="1:5" ht="12.75">
      <c r="A112" s="79" t="s">
        <v>130</v>
      </c>
      <c r="B112" s="79"/>
      <c r="C112" s="79"/>
      <c r="D112" s="79"/>
      <c r="E112" s="6"/>
    </row>
    <row r="113" spans="1:5" ht="12.75">
      <c r="A113" s="79" t="s">
        <v>32</v>
      </c>
      <c r="B113" s="79"/>
      <c r="C113" s="79"/>
      <c r="D113" s="79"/>
      <c r="E113" s="6"/>
    </row>
    <row r="114" spans="1:5" ht="12.75">
      <c r="A114" s="138">
        <v>40298</v>
      </c>
      <c r="B114" s="138"/>
      <c r="C114" s="138"/>
      <c r="D114" s="138"/>
      <c r="E114" s="6"/>
    </row>
    <row r="115" spans="1:5" ht="12.75">
      <c r="A115" s="15"/>
      <c r="B115" s="15"/>
      <c r="C115" s="18"/>
      <c r="D115" s="6"/>
      <c r="E115" s="6"/>
    </row>
    <row r="116" spans="1:5" ht="12.75">
      <c r="A116" s="3" t="s">
        <v>33</v>
      </c>
      <c r="B116" s="14"/>
      <c r="C116" s="21"/>
      <c r="D116" s="4"/>
      <c r="E116" s="6"/>
    </row>
    <row r="117" spans="1:5" ht="12.75">
      <c r="A117" s="50" t="s">
        <v>1</v>
      </c>
      <c r="B117" s="6"/>
      <c r="C117" s="15"/>
      <c r="D117" s="112"/>
      <c r="E117" s="6"/>
    </row>
    <row r="118" spans="1:5" ht="12.75">
      <c r="A118" s="49" t="s">
        <v>23</v>
      </c>
      <c r="B118" s="6"/>
      <c r="C118" s="15"/>
      <c r="D118" s="97"/>
      <c r="E118" s="6"/>
    </row>
    <row r="119" spans="1:5" ht="12.75">
      <c r="A119" s="19" t="s">
        <v>3</v>
      </c>
      <c r="B119" s="6"/>
      <c r="C119" s="15"/>
      <c r="D119" s="157"/>
      <c r="E119" s="6"/>
    </row>
    <row r="120" spans="1:5" ht="12.75">
      <c r="A120" s="49" t="s">
        <v>82</v>
      </c>
      <c r="B120" s="6"/>
      <c r="C120" s="90"/>
      <c r="D120" s="24"/>
      <c r="E120" s="6"/>
    </row>
    <row r="121" spans="1:5" ht="12.75">
      <c r="A121" s="49" t="s">
        <v>83</v>
      </c>
      <c r="B121" s="6"/>
      <c r="C121" s="156"/>
      <c r="D121" s="158"/>
      <c r="E121" s="6"/>
    </row>
    <row r="122" spans="1:5" ht="13.5" thickBot="1">
      <c r="A122" s="19" t="s">
        <v>34</v>
      </c>
      <c r="B122" s="6"/>
      <c r="C122" s="11"/>
      <c r="D122" s="91"/>
      <c r="E122" s="6"/>
    </row>
    <row r="123" spans="1:5" ht="13.5" thickTop="1">
      <c r="A123" s="19"/>
      <c r="B123" s="6"/>
      <c r="C123" s="11"/>
      <c r="D123" s="26">
        <f>IF(D122="","",IF(D122=49367,"Correct!","Try again!"))</f>
      </c>
      <c r="E123" s="6"/>
    </row>
    <row r="124" spans="1:5" ht="12.75">
      <c r="A124" s="3" t="s">
        <v>35</v>
      </c>
      <c r="B124" s="4"/>
      <c r="C124" s="14"/>
      <c r="D124" s="21"/>
      <c r="E124" s="6"/>
    </row>
    <row r="125" spans="1:5" ht="12.75">
      <c r="A125" s="49" t="s">
        <v>7</v>
      </c>
      <c r="B125" s="6"/>
      <c r="C125" s="15"/>
      <c r="D125" s="159"/>
      <c r="E125" s="6"/>
    </row>
    <row r="126" spans="1:5" ht="12.75">
      <c r="A126" s="3" t="s">
        <v>36</v>
      </c>
      <c r="B126" s="4"/>
      <c r="C126" s="14"/>
      <c r="D126" s="14"/>
      <c r="E126" s="6"/>
    </row>
    <row r="127" spans="1:5" ht="12.75">
      <c r="A127" s="15" t="s">
        <v>135</v>
      </c>
      <c r="B127" s="6"/>
      <c r="C127" s="15"/>
      <c r="D127" s="98"/>
      <c r="E127" s="6"/>
    </row>
    <row r="128" spans="1:5" ht="13.5" thickBot="1">
      <c r="A128" s="19" t="s">
        <v>48</v>
      </c>
      <c r="B128" s="6"/>
      <c r="C128" s="15"/>
      <c r="D128" s="91"/>
      <c r="E128" s="6"/>
    </row>
    <row r="129" spans="1:5" ht="13.5" thickTop="1">
      <c r="A129" s="6"/>
      <c r="B129" s="6"/>
      <c r="C129" s="6"/>
      <c r="D129" s="26">
        <f>IF(D128="","",IF(D128=49367,"Correct!","Try again!"))</f>
      </c>
      <c r="E129" s="6"/>
    </row>
    <row r="130" ht="12.75"/>
    <row r="131" spans="1:5" ht="12.75">
      <c r="A131" s="79" t="s">
        <v>130</v>
      </c>
      <c r="B131" s="79"/>
      <c r="C131" s="79"/>
      <c r="D131" s="79"/>
      <c r="E131" s="6"/>
    </row>
    <row r="132" spans="1:5" ht="12.75">
      <c r="A132" s="137" t="s">
        <v>126</v>
      </c>
      <c r="B132" s="137"/>
      <c r="C132" s="137"/>
      <c r="D132" s="137"/>
      <c r="E132" s="6"/>
    </row>
    <row r="133" spans="1:5" ht="12.75">
      <c r="A133" s="138">
        <v>40298</v>
      </c>
      <c r="B133" s="138"/>
      <c r="C133" s="138"/>
      <c r="D133" s="138"/>
      <c r="E133" s="6"/>
    </row>
    <row r="134" spans="1:5" ht="12.75">
      <c r="A134" s="18"/>
      <c r="B134" s="18"/>
      <c r="C134" s="18"/>
      <c r="D134" s="6"/>
      <c r="E134" s="6"/>
    </row>
    <row r="135" spans="1:5" ht="12.75">
      <c r="A135" s="139" t="s">
        <v>75</v>
      </c>
      <c r="B135" s="140"/>
      <c r="C135" s="117" t="s">
        <v>103</v>
      </c>
      <c r="D135" s="117" t="s">
        <v>104</v>
      </c>
      <c r="E135" s="6"/>
    </row>
    <row r="136" spans="1:5" ht="12.75">
      <c r="A136" s="23" t="s">
        <v>1</v>
      </c>
      <c r="B136" s="6"/>
      <c r="C136" s="88"/>
      <c r="D136" s="47"/>
      <c r="E136" s="6"/>
    </row>
    <row r="137" spans="1:5" ht="12.75">
      <c r="A137" s="23" t="s">
        <v>23</v>
      </c>
      <c r="B137" s="6"/>
      <c r="C137" s="150"/>
      <c r="D137" s="48"/>
      <c r="E137" s="6"/>
    </row>
    <row r="138" spans="1:5" ht="12.75">
      <c r="A138" s="23" t="s">
        <v>3</v>
      </c>
      <c r="B138" s="6"/>
      <c r="C138" s="150"/>
      <c r="D138" s="48"/>
      <c r="E138" s="6"/>
    </row>
    <row r="139" spans="1:5" ht="12.75">
      <c r="A139" s="23" t="s">
        <v>82</v>
      </c>
      <c r="B139" s="6"/>
      <c r="C139" s="161"/>
      <c r="D139" s="48"/>
      <c r="E139" s="6"/>
    </row>
    <row r="140" spans="1:5" ht="12.75">
      <c r="A140" s="23" t="s">
        <v>83</v>
      </c>
      <c r="B140" s="6"/>
      <c r="C140" s="162"/>
      <c r="D140" s="160"/>
      <c r="E140" s="6"/>
    </row>
    <row r="141" spans="1:5" ht="12.75">
      <c r="A141" s="23" t="s">
        <v>7</v>
      </c>
      <c r="B141" s="6"/>
      <c r="C141" s="162"/>
      <c r="D141" s="150"/>
      <c r="E141" s="6"/>
    </row>
    <row r="142" spans="1:5" ht="12.75">
      <c r="A142" s="23" t="s">
        <v>135</v>
      </c>
      <c r="B142" s="6"/>
      <c r="C142" s="163"/>
      <c r="D142" s="164"/>
      <c r="E142" s="6"/>
    </row>
    <row r="143" spans="1:5" ht="13.5" thickBot="1">
      <c r="A143" s="6" t="s">
        <v>13</v>
      </c>
      <c r="B143" s="6"/>
      <c r="C143" s="143"/>
      <c r="D143" s="144"/>
      <c r="E143" s="6"/>
    </row>
    <row r="144" spans="1:5" ht="13.5" thickTop="1">
      <c r="A144" s="6"/>
      <c r="B144" s="6"/>
      <c r="C144" s="26">
        <f>IF(C143="","",IF(C143=49867,"Correct!","Try again!"))</f>
      </c>
      <c r="D144" s="26">
        <f>IF(D143="","",IF(D143=49867,"Correct!","Try again!"))</f>
      </c>
      <c r="E144" s="6"/>
    </row>
    <row r="145" ht="12.75"/>
    <row r="146" spans="1:7" ht="12.75">
      <c r="A146" s="79" t="s">
        <v>130</v>
      </c>
      <c r="B146" s="79"/>
      <c r="C146" s="79"/>
      <c r="D146" s="79"/>
      <c r="E146" s="79"/>
      <c r="F146" s="79"/>
      <c r="G146" s="6"/>
    </row>
    <row r="147" spans="1:7" ht="12.75">
      <c r="A147" s="79" t="s">
        <v>72</v>
      </c>
      <c r="B147" s="79"/>
      <c r="C147" s="79"/>
      <c r="D147" s="79"/>
      <c r="E147" s="79"/>
      <c r="F147" s="79"/>
      <c r="G147" s="6"/>
    </row>
    <row r="148" spans="1:7" ht="12.75">
      <c r="A148" s="25"/>
      <c r="B148" s="25"/>
      <c r="C148" s="51"/>
      <c r="D148" s="25"/>
      <c r="E148" s="25"/>
      <c r="F148" s="25"/>
      <c r="G148" s="6"/>
    </row>
    <row r="149" spans="1:7" ht="12.75">
      <c r="A149" s="52" t="s">
        <v>1</v>
      </c>
      <c r="B149" s="25"/>
      <c r="C149" s="51"/>
      <c r="D149" s="25"/>
      <c r="E149" s="53" t="s">
        <v>73</v>
      </c>
      <c r="F149" s="15">
        <v>101</v>
      </c>
      <c r="G149" s="6"/>
    </row>
    <row r="150" spans="1:7" ht="12.75">
      <c r="A150" s="25"/>
      <c r="B150" s="25"/>
      <c r="C150" s="54"/>
      <c r="D150" s="25"/>
      <c r="E150" s="25"/>
      <c r="F150" s="18"/>
      <c r="G150" s="6"/>
    </row>
    <row r="151" spans="1:7" ht="12.75">
      <c r="A151" s="35" t="s">
        <v>74</v>
      </c>
      <c r="B151" s="36" t="s">
        <v>78</v>
      </c>
      <c r="C151" s="55"/>
      <c r="D151" s="36" t="s">
        <v>49</v>
      </c>
      <c r="E151" s="36" t="s">
        <v>50</v>
      </c>
      <c r="F151" s="22" t="s">
        <v>79</v>
      </c>
      <c r="G151" s="6"/>
    </row>
    <row r="152" spans="1:7" ht="12.75">
      <c r="A152" s="33">
        <v>40269</v>
      </c>
      <c r="B152" s="19"/>
      <c r="C152" s="56"/>
      <c r="D152" s="64"/>
      <c r="E152" s="70"/>
      <c r="F152" s="64"/>
      <c r="G152" s="6"/>
    </row>
    <row r="153" spans="1:7" ht="12.75">
      <c r="A153" s="57">
        <v>2</v>
      </c>
      <c r="B153" s="25"/>
      <c r="C153" s="56"/>
      <c r="D153" s="65"/>
      <c r="E153" s="71"/>
      <c r="F153" s="65"/>
      <c r="G153" s="6"/>
    </row>
    <row r="154" spans="1:7" ht="12.75">
      <c r="A154" s="15">
        <v>3</v>
      </c>
      <c r="B154" s="25"/>
      <c r="C154" s="56"/>
      <c r="D154" s="65"/>
      <c r="E154" s="71"/>
      <c r="F154" s="65"/>
      <c r="G154" s="6"/>
    </row>
    <row r="155" spans="1:7" ht="12.75">
      <c r="A155" s="15">
        <v>10</v>
      </c>
      <c r="B155" s="25"/>
      <c r="C155" s="56"/>
      <c r="D155" s="65"/>
      <c r="E155" s="71"/>
      <c r="F155" s="65"/>
      <c r="G155" s="6"/>
    </row>
    <row r="156" spans="1:7" ht="12.75">
      <c r="A156" s="15">
        <v>14</v>
      </c>
      <c r="B156" s="25"/>
      <c r="C156" s="56"/>
      <c r="D156" s="65"/>
      <c r="E156" s="71"/>
      <c r="F156" s="65"/>
      <c r="G156" s="6"/>
    </row>
    <row r="157" spans="1:7" ht="12.75">
      <c r="A157" s="15">
        <v>24</v>
      </c>
      <c r="B157" s="25"/>
      <c r="C157" s="56"/>
      <c r="D157" s="65"/>
      <c r="E157" s="71"/>
      <c r="F157" s="65"/>
      <c r="G157" s="6"/>
    </row>
    <row r="158" spans="1:7" ht="12.75">
      <c r="A158" s="15">
        <v>26</v>
      </c>
      <c r="B158" s="25"/>
      <c r="C158" s="58"/>
      <c r="D158" s="65"/>
      <c r="E158" s="71"/>
      <c r="F158" s="65"/>
      <c r="G158" s="6"/>
    </row>
    <row r="159" spans="1:7" ht="12.75">
      <c r="A159" s="15">
        <v>27</v>
      </c>
      <c r="B159" s="25"/>
      <c r="C159" s="56"/>
      <c r="D159" s="65"/>
      <c r="E159" s="71"/>
      <c r="F159" s="65"/>
      <c r="G159" s="6"/>
    </row>
    <row r="160" spans="1:7" ht="12.75">
      <c r="A160" s="15">
        <v>27</v>
      </c>
      <c r="B160" s="25"/>
      <c r="C160" s="56"/>
      <c r="D160" s="65"/>
      <c r="E160" s="71"/>
      <c r="F160" s="65"/>
      <c r="G160" s="6"/>
    </row>
    <row r="161" spans="1:7" ht="12.75">
      <c r="A161" s="15">
        <v>28</v>
      </c>
      <c r="B161" s="25"/>
      <c r="C161" s="56"/>
      <c r="D161" s="64"/>
      <c r="E161" s="72"/>
      <c r="F161" s="64"/>
      <c r="G161" s="134">
        <f>IF(F161="","",IF(F161=27000,"«- Correct!","«- Try again!"))</f>
      </c>
    </row>
    <row r="162" spans="1:7" ht="12.75">
      <c r="A162" s="25"/>
      <c r="B162" s="25"/>
      <c r="C162" s="56"/>
      <c r="D162" s="18"/>
      <c r="E162" s="18"/>
      <c r="F162" s="18"/>
      <c r="G162" s="6"/>
    </row>
    <row r="163" spans="1:7" ht="12.75">
      <c r="A163" s="52" t="s">
        <v>84</v>
      </c>
      <c r="B163" s="25"/>
      <c r="C163" s="51"/>
      <c r="D163" s="25"/>
      <c r="E163" s="53" t="s">
        <v>73</v>
      </c>
      <c r="F163" s="15">
        <v>124</v>
      </c>
      <c r="G163" s="6"/>
    </row>
    <row r="164" spans="1:7" ht="12.75">
      <c r="A164" s="25"/>
      <c r="B164" s="25"/>
      <c r="C164" s="54"/>
      <c r="D164" s="25"/>
      <c r="E164" s="25"/>
      <c r="F164" s="18"/>
      <c r="G164" s="6"/>
    </row>
    <row r="165" spans="1:7" ht="12.75">
      <c r="A165" s="35" t="s">
        <v>74</v>
      </c>
      <c r="B165" s="36" t="s">
        <v>78</v>
      </c>
      <c r="C165" s="55"/>
      <c r="D165" s="36" t="s">
        <v>49</v>
      </c>
      <c r="E165" s="36" t="s">
        <v>50</v>
      </c>
      <c r="F165" s="22" t="s">
        <v>79</v>
      </c>
      <c r="G165" s="6"/>
    </row>
    <row r="166" spans="1:7" ht="12.75">
      <c r="A166" s="33">
        <v>40271</v>
      </c>
      <c r="B166" s="19"/>
      <c r="C166" s="56"/>
      <c r="D166" s="73"/>
      <c r="E166" s="74"/>
      <c r="F166" s="73"/>
      <c r="G166" s="6"/>
    </row>
    <row r="167" spans="1:7" ht="12.75">
      <c r="A167" s="57">
        <v>30</v>
      </c>
      <c r="B167" s="61" t="s">
        <v>128</v>
      </c>
      <c r="C167" s="56"/>
      <c r="D167" s="64"/>
      <c r="E167" s="72"/>
      <c r="F167" s="64"/>
      <c r="G167" s="134">
        <f>IF(F167="","",IF(F167=600,"«- Correct!","«- Try again!"))</f>
      </c>
    </row>
    <row r="168" spans="1:7" ht="12.75">
      <c r="A168" s="25"/>
      <c r="B168" s="25"/>
      <c r="C168" s="51"/>
      <c r="D168" s="25"/>
      <c r="E168" s="25"/>
      <c r="F168" s="25"/>
      <c r="G168" s="6"/>
    </row>
    <row r="169" spans="1:7" ht="12.75">
      <c r="A169" s="52" t="s">
        <v>85</v>
      </c>
      <c r="B169" s="25"/>
      <c r="C169" s="51"/>
      <c r="D169" s="25"/>
      <c r="E169" s="53" t="s">
        <v>73</v>
      </c>
      <c r="F169" s="15">
        <v>128</v>
      </c>
      <c r="G169" s="6"/>
    </row>
    <row r="170" spans="1:7" ht="12.75">
      <c r="A170" s="25"/>
      <c r="B170" s="25"/>
      <c r="C170" s="54"/>
      <c r="D170" s="25"/>
      <c r="E170" s="25"/>
      <c r="F170" s="18"/>
      <c r="G170" s="6"/>
    </row>
    <row r="171" spans="1:7" ht="12.75">
      <c r="A171" s="35" t="s">
        <v>74</v>
      </c>
      <c r="B171" s="36" t="s">
        <v>78</v>
      </c>
      <c r="C171" s="55"/>
      <c r="D171" s="36" t="s">
        <v>49</v>
      </c>
      <c r="E171" s="36" t="s">
        <v>50</v>
      </c>
      <c r="F171" s="22" t="s">
        <v>79</v>
      </c>
      <c r="G171" s="6"/>
    </row>
    <row r="172" spans="1:7" ht="12.75">
      <c r="A172" s="33">
        <v>40278</v>
      </c>
      <c r="B172" s="19"/>
      <c r="C172" s="56"/>
      <c r="D172" s="73"/>
      <c r="E172" s="74"/>
      <c r="F172" s="73"/>
      <c r="G172" s="6"/>
    </row>
    <row r="173" spans="1:7" ht="12.75">
      <c r="A173" s="57">
        <v>30</v>
      </c>
      <c r="B173" s="61" t="s">
        <v>128</v>
      </c>
      <c r="C173" s="56"/>
      <c r="D173" s="64"/>
      <c r="E173" s="72"/>
      <c r="F173" s="64"/>
      <c r="G173" s="134">
        <f>IF(F173="","",IF(F173=2267,"«- Correct!","«- Try again!"))</f>
      </c>
    </row>
    <row r="174" spans="1:7" ht="12.75">
      <c r="A174" s="57"/>
      <c r="B174" s="25"/>
      <c r="C174" s="56"/>
      <c r="D174" s="18"/>
      <c r="E174" s="18"/>
      <c r="F174" s="18"/>
      <c r="G174" s="6"/>
    </row>
    <row r="175" spans="1:7" ht="12.75">
      <c r="A175" s="52" t="s">
        <v>80</v>
      </c>
      <c r="B175" s="25"/>
      <c r="C175" s="51"/>
      <c r="D175" s="25"/>
      <c r="E175" s="53" t="s">
        <v>73</v>
      </c>
      <c r="F175" s="15">
        <v>167</v>
      </c>
      <c r="G175" s="6"/>
    </row>
    <row r="176" spans="1:7" ht="12.75">
      <c r="A176" s="25"/>
      <c r="B176" s="25"/>
      <c r="C176" s="54"/>
      <c r="D176" s="25"/>
      <c r="E176" s="25"/>
      <c r="F176" s="18"/>
      <c r="G176" s="6"/>
    </row>
    <row r="177" spans="1:7" ht="12.75">
      <c r="A177" s="35" t="s">
        <v>74</v>
      </c>
      <c r="B177" s="36" t="s">
        <v>78</v>
      </c>
      <c r="C177" s="55"/>
      <c r="D177" s="36" t="s">
        <v>49</v>
      </c>
      <c r="E177" s="36" t="s">
        <v>50</v>
      </c>
      <c r="F177" s="22" t="s">
        <v>79</v>
      </c>
      <c r="G177" s="6"/>
    </row>
    <row r="178" spans="1:7" ht="12.75">
      <c r="A178" s="33">
        <v>40269</v>
      </c>
      <c r="B178" s="19"/>
      <c r="C178" s="56"/>
      <c r="D178" s="64"/>
      <c r="E178" s="70"/>
      <c r="F178" s="64"/>
      <c r="G178" s="134">
        <f>IF(F178="","",IF(F178=20000,"«- Correct!","«- Try again!"))</f>
      </c>
    </row>
    <row r="179" spans="1:7" ht="12.75">
      <c r="A179" s="33"/>
      <c r="B179" s="19"/>
      <c r="C179" s="56"/>
      <c r="D179" s="18"/>
      <c r="E179" s="18"/>
      <c r="F179" s="18"/>
      <c r="G179" s="6"/>
    </row>
    <row r="180" spans="1:7" ht="12.75">
      <c r="A180" s="52" t="s">
        <v>108</v>
      </c>
      <c r="B180" s="25"/>
      <c r="C180" s="56"/>
      <c r="D180" s="18"/>
      <c r="E180" s="18"/>
      <c r="F180" s="18" t="str">
        <f>IF((D180-E180)=0," ",(D180-E180)+F178)</f>
        <v> </v>
      </c>
      <c r="G180" s="6"/>
    </row>
    <row r="181" spans="1:7" ht="12.75">
      <c r="A181" s="52" t="s">
        <v>80</v>
      </c>
      <c r="B181" s="25"/>
      <c r="C181" s="51"/>
      <c r="D181" s="25"/>
      <c r="E181" s="53" t="s">
        <v>73</v>
      </c>
      <c r="F181" s="15">
        <v>168</v>
      </c>
      <c r="G181" s="6"/>
    </row>
    <row r="182" spans="1:7" ht="12.75">
      <c r="A182" s="25"/>
      <c r="B182" s="25"/>
      <c r="C182" s="54"/>
      <c r="D182" s="25"/>
      <c r="E182" s="25"/>
      <c r="F182" s="18"/>
      <c r="G182" s="6"/>
    </row>
    <row r="183" spans="1:7" ht="12.75">
      <c r="A183" s="35" t="s">
        <v>74</v>
      </c>
      <c r="B183" s="36" t="s">
        <v>78</v>
      </c>
      <c r="C183" s="55"/>
      <c r="D183" s="36" t="s">
        <v>49</v>
      </c>
      <c r="E183" s="36" t="s">
        <v>50</v>
      </c>
      <c r="F183" s="22" t="s">
        <v>79</v>
      </c>
      <c r="G183" s="6"/>
    </row>
    <row r="184" spans="1:7" ht="12.75">
      <c r="A184" s="33">
        <v>40298</v>
      </c>
      <c r="B184" s="61" t="s">
        <v>128</v>
      </c>
      <c r="C184" s="56"/>
      <c r="D184" s="64"/>
      <c r="E184" s="70"/>
      <c r="F184" s="64"/>
      <c r="G184" s="134">
        <f>IF(F184="","",IF(F184=500,"«- Correct!","«- Try again!"))</f>
      </c>
    </row>
    <row r="185" spans="1:7" ht="12.75">
      <c r="A185" s="25"/>
      <c r="B185" s="25"/>
      <c r="C185" s="51"/>
      <c r="D185" s="25"/>
      <c r="E185" s="25"/>
      <c r="F185" s="25"/>
      <c r="G185" s="6"/>
    </row>
    <row r="186" spans="1:7" ht="12.75">
      <c r="A186" s="52" t="s">
        <v>112</v>
      </c>
      <c r="B186" s="25"/>
      <c r="C186" s="51"/>
      <c r="D186" s="25"/>
      <c r="E186" s="53" t="s">
        <v>73</v>
      </c>
      <c r="F186" s="15">
        <v>209</v>
      </c>
      <c r="G186" s="6"/>
    </row>
    <row r="187" spans="1:7" ht="12.75">
      <c r="A187" s="25"/>
      <c r="B187" s="25"/>
      <c r="C187" s="54"/>
      <c r="D187" s="25"/>
      <c r="E187" s="25"/>
      <c r="F187" s="18"/>
      <c r="G187" s="6"/>
    </row>
    <row r="188" spans="1:7" ht="12.75">
      <c r="A188" s="35" t="s">
        <v>74</v>
      </c>
      <c r="B188" s="36" t="s">
        <v>78</v>
      </c>
      <c r="C188" s="55"/>
      <c r="D188" s="36" t="s">
        <v>49</v>
      </c>
      <c r="E188" s="36" t="s">
        <v>50</v>
      </c>
      <c r="F188" s="22" t="s">
        <v>79</v>
      </c>
      <c r="G188" s="6"/>
    </row>
    <row r="189" spans="1:7" ht="12.75">
      <c r="A189" s="33">
        <v>40298</v>
      </c>
      <c r="B189" s="61" t="s">
        <v>128</v>
      </c>
      <c r="C189" s="56"/>
      <c r="D189" s="64"/>
      <c r="E189" s="70"/>
      <c r="F189" s="64"/>
      <c r="G189" s="134">
        <f>IF(F189="","",IF(F189=420,"«- Correct!","«- Try again!"))</f>
      </c>
    </row>
    <row r="190" spans="1:7" ht="12.75">
      <c r="A190" s="33"/>
      <c r="B190" s="19"/>
      <c r="C190" s="56"/>
      <c r="D190" s="18"/>
      <c r="E190" s="18"/>
      <c r="F190" s="18"/>
      <c r="G190" s="6"/>
    </row>
    <row r="191" spans="1:7" ht="12.75">
      <c r="A191" s="52" t="s">
        <v>135</v>
      </c>
      <c r="B191" s="25"/>
      <c r="C191" s="51"/>
      <c r="D191" s="25"/>
      <c r="E191" s="53" t="s">
        <v>73</v>
      </c>
      <c r="F191" s="15">
        <v>301</v>
      </c>
      <c r="G191" s="6"/>
    </row>
    <row r="192" spans="1:7" ht="12.75">
      <c r="A192" s="25"/>
      <c r="B192" s="25"/>
      <c r="C192" s="54"/>
      <c r="D192" s="25"/>
      <c r="E192" s="25"/>
      <c r="F192" s="18"/>
      <c r="G192" s="6"/>
    </row>
    <row r="193" spans="1:7" ht="12.75">
      <c r="A193" s="35" t="s">
        <v>74</v>
      </c>
      <c r="B193" s="36" t="s">
        <v>78</v>
      </c>
      <c r="C193" s="55"/>
      <c r="D193" s="36" t="s">
        <v>49</v>
      </c>
      <c r="E193" s="36" t="s">
        <v>50</v>
      </c>
      <c r="F193" s="22" t="s">
        <v>79</v>
      </c>
      <c r="G193" s="6"/>
    </row>
    <row r="194" spans="1:7" ht="12.75">
      <c r="A194" s="33">
        <v>40269</v>
      </c>
      <c r="B194" s="19"/>
      <c r="C194" s="56"/>
      <c r="D194" s="64"/>
      <c r="E194" s="70"/>
      <c r="F194" s="64"/>
      <c r="G194" s="6"/>
    </row>
    <row r="195" spans="1:7" ht="12.75">
      <c r="A195" s="57">
        <v>30</v>
      </c>
      <c r="B195" s="61" t="s">
        <v>129</v>
      </c>
      <c r="C195" s="56"/>
      <c r="D195" s="65"/>
      <c r="E195" s="71"/>
      <c r="F195" s="65"/>
      <c r="G195" s="6"/>
    </row>
    <row r="196" spans="1:7" ht="12.75">
      <c r="A196" s="15">
        <v>30</v>
      </c>
      <c r="B196" s="61" t="s">
        <v>129</v>
      </c>
      <c r="C196" s="56"/>
      <c r="D196" s="64"/>
      <c r="E196" s="72"/>
      <c r="F196" s="64"/>
      <c r="G196" s="134">
        <f>IF(F196="","",IF(F196=48947,"«- Correct!","«- Try again!"))</f>
      </c>
    </row>
    <row r="197" spans="1:7" ht="12.75">
      <c r="A197" s="25"/>
      <c r="B197" s="25"/>
      <c r="C197" s="51"/>
      <c r="D197" s="25"/>
      <c r="E197" s="25"/>
      <c r="F197" s="25"/>
      <c r="G197" s="6"/>
    </row>
    <row r="198" spans="1:7" ht="12.75">
      <c r="A198" s="52" t="s">
        <v>134</v>
      </c>
      <c r="B198" s="25"/>
      <c r="C198" s="51"/>
      <c r="D198" s="25"/>
      <c r="E198" s="53" t="s">
        <v>73</v>
      </c>
      <c r="F198" s="15">
        <v>302</v>
      </c>
      <c r="G198" s="6"/>
    </row>
    <row r="199" spans="1:7" ht="12.75">
      <c r="A199" s="25"/>
      <c r="B199" s="25"/>
      <c r="C199" s="54"/>
      <c r="D199" s="25"/>
      <c r="E199" s="25"/>
      <c r="F199" s="18"/>
      <c r="G199" s="6"/>
    </row>
    <row r="200" spans="1:7" ht="12.75">
      <c r="A200" s="35" t="s">
        <v>74</v>
      </c>
      <c r="B200" s="36" t="s">
        <v>78</v>
      </c>
      <c r="C200" s="55"/>
      <c r="D200" s="36" t="s">
        <v>49</v>
      </c>
      <c r="E200" s="36" t="s">
        <v>50</v>
      </c>
      <c r="F200" s="22" t="s">
        <v>79</v>
      </c>
      <c r="G200" s="6"/>
    </row>
    <row r="201" spans="1:7" ht="12.75">
      <c r="A201" s="33">
        <v>40298</v>
      </c>
      <c r="B201" s="19"/>
      <c r="C201" s="56"/>
      <c r="D201" s="73"/>
      <c r="E201" s="74"/>
      <c r="F201" s="73"/>
      <c r="G201" s="6"/>
    </row>
    <row r="202" spans="1:7" ht="12.75">
      <c r="A202" s="57">
        <v>30</v>
      </c>
      <c r="B202" s="61" t="s">
        <v>129</v>
      </c>
      <c r="C202" s="56"/>
      <c r="D202" s="64"/>
      <c r="E202" s="72"/>
      <c r="F202" s="64"/>
      <c r="G202" s="134">
        <f>IF(F202="","",IF(F202=0,"«- Correct!","«- Try again!"))</f>
      </c>
    </row>
    <row r="203" spans="1:7" ht="12.75">
      <c r="A203" s="25"/>
      <c r="B203" s="25"/>
      <c r="C203" s="51"/>
      <c r="D203" s="25"/>
      <c r="E203" s="25"/>
      <c r="F203" s="25"/>
      <c r="G203" s="6"/>
    </row>
    <row r="204" spans="1:7" ht="12.75">
      <c r="A204" s="52" t="s">
        <v>107</v>
      </c>
      <c r="B204" s="25"/>
      <c r="C204" s="51"/>
      <c r="D204" s="25"/>
      <c r="E204" s="53" t="s">
        <v>73</v>
      </c>
      <c r="F204" s="15">
        <v>405</v>
      </c>
      <c r="G204" s="6"/>
    </row>
    <row r="205" spans="1:7" ht="12.75">
      <c r="A205" s="25"/>
      <c r="B205" s="25"/>
      <c r="C205" s="54"/>
      <c r="D205" s="25"/>
      <c r="E205" s="25"/>
      <c r="F205" s="18"/>
      <c r="G205" s="6"/>
    </row>
    <row r="206" spans="1:7" ht="12.75">
      <c r="A206" s="35" t="s">
        <v>74</v>
      </c>
      <c r="B206" s="36" t="s">
        <v>78</v>
      </c>
      <c r="C206" s="55"/>
      <c r="D206" s="36" t="s">
        <v>49</v>
      </c>
      <c r="E206" s="36" t="s">
        <v>50</v>
      </c>
      <c r="F206" s="22" t="s">
        <v>79</v>
      </c>
      <c r="G206" s="6"/>
    </row>
    <row r="207" spans="1:7" ht="12.75">
      <c r="A207" s="33">
        <v>40292</v>
      </c>
      <c r="B207" s="19"/>
      <c r="C207" s="56"/>
      <c r="D207" s="73"/>
      <c r="E207" s="74"/>
      <c r="F207" s="73"/>
      <c r="G207" s="6"/>
    </row>
    <row r="208" spans="1:7" ht="12.75">
      <c r="A208" s="57">
        <v>30</v>
      </c>
      <c r="B208" s="61" t="s">
        <v>129</v>
      </c>
      <c r="C208" s="56"/>
      <c r="D208" s="64"/>
      <c r="E208" s="72"/>
      <c r="F208" s="64"/>
      <c r="G208" s="134">
        <f>IF(F208="","",IF(F208=0,"«- Correct!","«- Try again!"))</f>
      </c>
    </row>
    <row r="209" spans="1:7" ht="12.75">
      <c r="A209" s="57"/>
      <c r="B209" s="25"/>
      <c r="C209" s="56"/>
      <c r="D209" s="59"/>
      <c r="E209" s="18"/>
      <c r="F209" s="18"/>
      <c r="G209" s="6"/>
    </row>
    <row r="210" spans="1:7" ht="12.75">
      <c r="A210" s="52" t="s">
        <v>116</v>
      </c>
      <c r="B210" s="25"/>
      <c r="C210" s="54"/>
      <c r="D210" s="25"/>
      <c r="E210" s="15"/>
      <c r="F210" s="18"/>
      <c r="G210" s="6"/>
    </row>
    <row r="211" spans="1:7" ht="12.75">
      <c r="A211" s="52" t="s">
        <v>82</v>
      </c>
      <c r="B211" s="25"/>
      <c r="C211" s="51"/>
      <c r="D211" s="25"/>
      <c r="E211" s="53" t="s">
        <v>73</v>
      </c>
      <c r="F211" s="15">
        <v>612</v>
      </c>
      <c r="G211" s="6"/>
    </row>
    <row r="212" spans="1:7" ht="12.75">
      <c r="A212" s="25"/>
      <c r="B212" s="25"/>
      <c r="C212" s="54"/>
      <c r="D212" s="25"/>
      <c r="E212" s="25"/>
      <c r="F212" s="18"/>
      <c r="G212" s="6"/>
    </row>
    <row r="213" spans="1:7" ht="12.75">
      <c r="A213" s="35" t="s">
        <v>74</v>
      </c>
      <c r="B213" s="36" t="s">
        <v>78</v>
      </c>
      <c r="C213" s="55"/>
      <c r="D213" s="36" t="s">
        <v>49</v>
      </c>
      <c r="E213" s="36" t="s">
        <v>50</v>
      </c>
      <c r="F213" s="22" t="s">
        <v>79</v>
      </c>
      <c r="G213" s="6"/>
    </row>
    <row r="214" spans="1:7" ht="12.75">
      <c r="A214" s="33">
        <v>40298</v>
      </c>
      <c r="B214" s="61" t="s">
        <v>128</v>
      </c>
      <c r="C214" s="56"/>
      <c r="D214" s="73"/>
      <c r="E214" s="74"/>
      <c r="F214" s="73"/>
      <c r="G214" s="6"/>
    </row>
    <row r="215" spans="1:7" ht="12.75">
      <c r="A215" s="15">
        <v>30</v>
      </c>
      <c r="B215" s="61" t="s">
        <v>129</v>
      </c>
      <c r="C215" s="56"/>
      <c r="D215" s="64"/>
      <c r="E215" s="72"/>
      <c r="F215" s="64"/>
      <c r="G215" s="134">
        <f>IF(F215="","",IF(F215=0,"«- Correct!","«- Try again!"))</f>
      </c>
    </row>
    <row r="216" spans="1:7" ht="12.75">
      <c r="A216" s="57"/>
      <c r="B216" s="25"/>
      <c r="C216" s="56"/>
      <c r="D216" s="18"/>
      <c r="E216" s="18"/>
      <c r="F216" s="18"/>
      <c r="G216" s="6"/>
    </row>
    <row r="217" spans="1:7" ht="12.75">
      <c r="A217" s="52" t="s">
        <v>87</v>
      </c>
      <c r="B217" s="25"/>
      <c r="C217" s="51"/>
      <c r="D217" s="25"/>
      <c r="E217" s="53" t="s">
        <v>73</v>
      </c>
      <c r="F217" s="15">
        <v>622</v>
      </c>
      <c r="G217" s="6"/>
    </row>
    <row r="218" spans="1:7" ht="12.75">
      <c r="A218" s="25"/>
      <c r="B218" s="25"/>
      <c r="C218" s="54"/>
      <c r="D218" s="25"/>
      <c r="E218" s="25"/>
      <c r="F218" s="18"/>
      <c r="G218" s="6"/>
    </row>
    <row r="219" spans="1:7" ht="12.75">
      <c r="A219" s="35" t="s">
        <v>74</v>
      </c>
      <c r="B219" s="36" t="s">
        <v>78</v>
      </c>
      <c r="C219" s="55"/>
      <c r="D219" s="36" t="s">
        <v>49</v>
      </c>
      <c r="E219" s="36" t="s">
        <v>50</v>
      </c>
      <c r="F219" s="22" t="s">
        <v>79</v>
      </c>
      <c r="G219" s="6"/>
    </row>
    <row r="220" spans="1:7" ht="12.75">
      <c r="A220" s="33">
        <v>40282</v>
      </c>
      <c r="B220" s="19"/>
      <c r="C220" s="56"/>
      <c r="D220" s="64"/>
      <c r="E220" s="70"/>
      <c r="F220" s="64"/>
      <c r="G220" s="6"/>
    </row>
    <row r="221" spans="1:7" ht="12.75">
      <c r="A221" s="57">
        <v>26</v>
      </c>
      <c r="B221" s="25"/>
      <c r="C221" s="56"/>
      <c r="D221" s="65"/>
      <c r="E221" s="71"/>
      <c r="F221" s="65"/>
      <c r="G221" s="6"/>
    </row>
    <row r="222" spans="1:7" ht="12.75">
      <c r="A222" s="15">
        <v>30</v>
      </c>
      <c r="B222" s="61" t="s">
        <v>128</v>
      </c>
      <c r="C222" s="56"/>
      <c r="D222" s="75"/>
      <c r="E222" s="71"/>
      <c r="F222" s="65"/>
      <c r="G222" s="6"/>
    </row>
    <row r="223" spans="1:7" ht="12.75">
      <c r="A223" s="15">
        <v>30</v>
      </c>
      <c r="B223" s="61" t="s">
        <v>129</v>
      </c>
      <c r="C223" s="54"/>
      <c r="D223" s="76"/>
      <c r="E223" s="72"/>
      <c r="F223" s="64"/>
      <c r="G223" s="134">
        <f>IF(F223="","",IF(F223=0,"«- Correct!","«- Try again!"))</f>
      </c>
    </row>
    <row r="224" spans="1:7" ht="12.75">
      <c r="A224" s="25"/>
      <c r="B224" s="25"/>
      <c r="C224" s="51"/>
      <c r="D224" s="25"/>
      <c r="E224" s="25"/>
      <c r="F224" s="18"/>
      <c r="G224" s="6"/>
    </row>
    <row r="225" spans="1:7" ht="12.75">
      <c r="A225" s="52" t="s">
        <v>97</v>
      </c>
      <c r="B225" s="25"/>
      <c r="C225" s="51"/>
      <c r="D225" s="25"/>
      <c r="E225" s="53" t="s">
        <v>73</v>
      </c>
      <c r="F225" s="15">
        <v>637</v>
      </c>
      <c r="G225" s="6"/>
    </row>
    <row r="226" spans="1:7" ht="12.75">
      <c r="A226" s="25"/>
      <c r="B226" s="25"/>
      <c r="C226" s="54"/>
      <c r="D226" s="25"/>
      <c r="E226" s="25"/>
      <c r="F226" s="18"/>
      <c r="G226" s="6"/>
    </row>
    <row r="227" spans="1:7" ht="12.75">
      <c r="A227" s="35" t="s">
        <v>74</v>
      </c>
      <c r="B227" s="36" t="s">
        <v>78</v>
      </c>
      <c r="C227" s="55"/>
      <c r="D227" s="36" t="s">
        <v>49</v>
      </c>
      <c r="E227" s="36" t="s">
        <v>50</v>
      </c>
      <c r="F227" s="22" t="s">
        <v>79</v>
      </c>
      <c r="G227" s="6"/>
    </row>
    <row r="228" spans="1:7" ht="12.75">
      <c r="A228" s="33">
        <v>40298</v>
      </c>
      <c r="B228" s="61" t="s">
        <v>128</v>
      </c>
      <c r="C228" s="56"/>
      <c r="D228" s="73"/>
      <c r="E228" s="74"/>
      <c r="F228" s="73"/>
      <c r="G228" s="6"/>
    </row>
    <row r="229" spans="1:7" ht="12.75">
      <c r="A229" s="15">
        <v>30</v>
      </c>
      <c r="B229" s="61" t="s">
        <v>129</v>
      </c>
      <c r="C229" s="54"/>
      <c r="D229" s="76"/>
      <c r="E229" s="72"/>
      <c r="F229" s="64"/>
      <c r="G229" s="134">
        <f>IF(F229="","",IF(F229=0,"«- Correct!","«- Try again!"))</f>
      </c>
    </row>
    <row r="230" spans="1:7" ht="12.75">
      <c r="A230" s="15"/>
      <c r="B230" s="25"/>
      <c r="C230" s="54"/>
      <c r="D230" s="60"/>
      <c r="E230" s="59"/>
      <c r="F230" s="18"/>
      <c r="G230" s="6"/>
    </row>
    <row r="231" spans="1:7" ht="12.75">
      <c r="A231" s="52" t="s">
        <v>81</v>
      </c>
      <c r="B231" s="25"/>
      <c r="C231" s="51"/>
      <c r="D231" s="25"/>
      <c r="E231" s="53" t="s">
        <v>73</v>
      </c>
      <c r="F231" s="15">
        <v>640</v>
      </c>
      <c r="G231" s="6"/>
    </row>
    <row r="232" spans="1:7" ht="12.75">
      <c r="A232" s="25"/>
      <c r="B232" s="25"/>
      <c r="C232" s="54"/>
      <c r="D232" s="25"/>
      <c r="E232" s="25"/>
      <c r="F232" s="18"/>
      <c r="G232" s="6"/>
    </row>
    <row r="233" spans="1:7" ht="12.75">
      <c r="A233" s="35" t="s">
        <v>74</v>
      </c>
      <c r="B233" s="36" t="s">
        <v>78</v>
      </c>
      <c r="C233" s="55"/>
      <c r="D233" s="36" t="s">
        <v>49</v>
      </c>
      <c r="E233" s="36" t="s">
        <v>50</v>
      </c>
      <c r="F233" s="22" t="s">
        <v>79</v>
      </c>
      <c r="G233" s="6"/>
    </row>
    <row r="234" spans="1:7" ht="12.75">
      <c r="A234" s="33">
        <v>40270</v>
      </c>
      <c r="B234" s="19"/>
      <c r="C234" s="56"/>
      <c r="D234" s="73"/>
      <c r="E234" s="74"/>
      <c r="F234" s="73"/>
      <c r="G234" s="6"/>
    </row>
    <row r="235" spans="1:7" ht="12.75">
      <c r="A235" s="15">
        <v>30</v>
      </c>
      <c r="B235" s="61" t="s">
        <v>129</v>
      </c>
      <c r="C235" s="54"/>
      <c r="D235" s="76"/>
      <c r="E235" s="72"/>
      <c r="F235" s="64"/>
      <c r="G235" s="134">
        <f>IF(F235="","",IF(F235=0,"«- Correct!","«- Try again!"))</f>
      </c>
    </row>
    <row r="236" spans="1:7" ht="12.75">
      <c r="A236" s="25"/>
      <c r="B236" s="25"/>
      <c r="C236" s="56"/>
      <c r="D236" s="18"/>
      <c r="E236" s="18"/>
      <c r="F236" s="18"/>
      <c r="G236" s="6"/>
    </row>
    <row r="237" spans="1:7" ht="12.75">
      <c r="A237" s="52" t="s">
        <v>99</v>
      </c>
      <c r="B237" s="25"/>
      <c r="C237" s="51"/>
      <c r="D237" s="25"/>
      <c r="E237" s="53" t="s">
        <v>73</v>
      </c>
      <c r="F237" s="15">
        <v>650</v>
      </c>
      <c r="G237" s="6"/>
    </row>
    <row r="238" spans="1:7" ht="12.75">
      <c r="A238" s="25"/>
      <c r="B238" s="25"/>
      <c r="C238" s="54"/>
      <c r="D238" s="25"/>
      <c r="E238" s="25"/>
      <c r="F238" s="18"/>
      <c r="G238" s="6"/>
    </row>
    <row r="239" spans="1:7" ht="12.75">
      <c r="A239" s="35" t="s">
        <v>74</v>
      </c>
      <c r="B239" s="36" t="s">
        <v>78</v>
      </c>
      <c r="C239" s="55"/>
      <c r="D239" s="36" t="s">
        <v>49</v>
      </c>
      <c r="E239" s="36" t="s">
        <v>50</v>
      </c>
      <c r="F239" s="22" t="s">
        <v>79</v>
      </c>
      <c r="G239" s="6"/>
    </row>
    <row r="240" spans="1:7" ht="12.75">
      <c r="A240" s="33">
        <v>40298</v>
      </c>
      <c r="B240" s="19"/>
      <c r="C240" s="56"/>
      <c r="D240" s="73"/>
      <c r="E240" s="74"/>
      <c r="F240" s="73"/>
      <c r="G240" s="6"/>
    </row>
    <row r="241" spans="1:7" ht="12.75">
      <c r="A241" s="15">
        <v>30</v>
      </c>
      <c r="B241" s="61" t="s">
        <v>129</v>
      </c>
      <c r="C241" s="54"/>
      <c r="D241" s="76"/>
      <c r="E241" s="72"/>
      <c r="F241" s="64"/>
      <c r="G241" s="134">
        <f>IF(F241="","",IF(F241=0,"«- Correct!","«- Try again!"))</f>
      </c>
    </row>
    <row r="242" spans="1:7" ht="12.75">
      <c r="A242" s="25"/>
      <c r="B242" s="25"/>
      <c r="C242" s="51"/>
      <c r="D242" s="25"/>
      <c r="E242" s="25"/>
      <c r="F242" s="25"/>
      <c r="G242" s="6"/>
    </row>
    <row r="243" spans="1:7" ht="12.75">
      <c r="A243" s="52" t="s">
        <v>92</v>
      </c>
      <c r="B243" s="25"/>
      <c r="C243" s="51"/>
      <c r="D243" s="25"/>
      <c r="E243" s="53" t="s">
        <v>73</v>
      </c>
      <c r="F243" s="15">
        <v>684</v>
      </c>
      <c r="G243" s="6"/>
    </row>
    <row r="244" spans="1:7" ht="12.75">
      <c r="A244" s="25"/>
      <c r="B244" s="25"/>
      <c r="C244" s="54"/>
      <c r="D244" s="25"/>
      <c r="E244" s="25"/>
      <c r="F244" s="18"/>
      <c r="G244" s="6"/>
    </row>
    <row r="245" spans="1:7" ht="12.75">
      <c r="A245" s="35" t="s">
        <v>74</v>
      </c>
      <c r="B245" s="36" t="s">
        <v>78</v>
      </c>
      <c r="C245" s="55"/>
      <c r="D245" s="36" t="s">
        <v>49</v>
      </c>
      <c r="E245" s="36" t="s">
        <v>50</v>
      </c>
      <c r="F245" s="22" t="s">
        <v>79</v>
      </c>
      <c r="G245" s="6"/>
    </row>
    <row r="246" spans="1:7" ht="12.75">
      <c r="A246" s="33">
        <v>40295</v>
      </c>
      <c r="B246" s="19"/>
      <c r="C246" s="56"/>
      <c r="D246" s="73"/>
      <c r="E246" s="74"/>
      <c r="F246" s="73"/>
      <c r="G246" s="6"/>
    </row>
    <row r="247" spans="1:7" ht="12.75">
      <c r="A247" s="15">
        <v>30</v>
      </c>
      <c r="B247" s="61" t="s">
        <v>129</v>
      </c>
      <c r="C247" s="54"/>
      <c r="D247" s="76"/>
      <c r="E247" s="72"/>
      <c r="F247" s="64"/>
      <c r="G247" s="134">
        <f>IF(F247="","",IF(F247=0,"«- Correct!","«- Try again!"))</f>
      </c>
    </row>
    <row r="248" spans="1:7" ht="12.75">
      <c r="A248" s="25"/>
      <c r="B248" s="25"/>
      <c r="C248" s="51"/>
      <c r="D248" s="25"/>
      <c r="E248" s="25"/>
      <c r="F248" s="25"/>
      <c r="G248" s="6"/>
    </row>
    <row r="249" spans="1:7" ht="12.75">
      <c r="A249" s="52" t="s">
        <v>91</v>
      </c>
      <c r="B249" s="25"/>
      <c r="C249" s="51"/>
      <c r="D249" s="25"/>
      <c r="E249" s="53" t="s">
        <v>73</v>
      </c>
      <c r="F249" s="15">
        <v>688</v>
      </c>
      <c r="G249" s="6"/>
    </row>
    <row r="250" spans="1:7" ht="12.75">
      <c r="A250" s="25"/>
      <c r="B250" s="25"/>
      <c r="C250" s="54"/>
      <c r="D250" s="25"/>
      <c r="E250" s="25"/>
      <c r="F250" s="18"/>
      <c r="G250" s="6"/>
    </row>
    <row r="251" spans="1:7" ht="12.75">
      <c r="A251" s="35" t="s">
        <v>74</v>
      </c>
      <c r="B251" s="36" t="s">
        <v>78</v>
      </c>
      <c r="C251" s="55"/>
      <c r="D251" s="36" t="s">
        <v>49</v>
      </c>
      <c r="E251" s="36" t="s">
        <v>50</v>
      </c>
      <c r="F251" s="22" t="s">
        <v>79</v>
      </c>
      <c r="G251" s="6"/>
    </row>
    <row r="252" spans="1:7" ht="12.75">
      <c r="A252" s="33">
        <v>40295</v>
      </c>
      <c r="B252" s="19"/>
      <c r="C252" s="56"/>
      <c r="D252" s="73"/>
      <c r="E252" s="74"/>
      <c r="F252" s="73"/>
      <c r="G252" s="6"/>
    </row>
    <row r="253" spans="1:7" ht="12.75">
      <c r="A253" s="15">
        <v>30</v>
      </c>
      <c r="B253" s="61" t="s">
        <v>129</v>
      </c>
      <c r="C253" s="54"/>
      <c r="D253" s="76"/>
      <c r="E253" s="72"/>
      <c r="F253" s="64"/>
      <c r="G253" s="134">
        <f>IF(F253="","",IF(F253=0,"«- Correct!","«- Try again!"))</f>
      </c>
    </row>
    <row r="254" spans="1:7" ht="12.75">
      <c r="A254" s="15"/>
      <c r="B254" s="25"/>
      <c r="C254" s="54"/>
      <c r="D254" s="60"/>
      <c r="E254" s="59"/>
      <c r="F254" s="18"/>
      <c r="G254" s="6"/>
    </row>
    <row r="255" spans="1:7" ht="12.75">
      <c r="A255" s="52" t="s">
        <v>55</v>
      </c>
      <c r="B255" s="25"/>
      <c r="C255" s="51"/>
      <c r="D255" s="25"/>
      <c r="E255" s="53" t="s">
        <v>73</v>
      </c>
      <c r="F255" s="15">
        <v>901</v>
      </c>
      <c r="G255" s="6"/>
    </row>
    <row r="256" spans="1:7" ht="12.75">
      <c r="A256" s="25"/>
      <c r="B256" s="25"/>
      <c r="C256" s="54"/>
      <c r="D256" s="25"/>
      <c r="E256" s="25"/>
      <c r="F256" s="18"/>
      <c r="G256" s="6"/>
    </row>
    <row r="257" spans="1:7" ht="12.75">
      <c r="A257" s="35" t="s">
        <v>74</v>
      </c>
      <c r="B257" s="36" t="s">
        <v>78</v>
      </c>
      <c r="C257" s="55"/>
      <c r="D257" s="36" t="s">
        <v>49</v>
      </c>
      <c r="E257" s="36" t="s">
        <v>50</v>
      </c>
      <c r="F257" s="22" t="s">
        <v>79</v>
      </c>
      <c r="G257" s="6"/>
    </row>
    <row r="258" spans="1:7" ht="12.75">
      <c r="A258" s="33">
        <v>40298</v>
      </c>
      <c r="B258" s="61" t="s">
        <v>129</v>
      </c>
      <c r="C258" s="54"/>
      <c r="D258" s="64"/>
      <c r="E258" s="70"/>
      <c r="F258" s="64"/>
      <c r="G258" s="6"/>
    </row>
    <row r="259" spans="1:7" ht="12.75">
      <c r="A259" s="15">
        <v>30</v>
      </c>
      <c r="B259" s="61" t="s">
        <v>129</v>
      </c>
      <c r="C259" s="54"/>
      <c r="D259" s="65"/>
      <c r="E259" s="71"/>
      <c r="F259" s="65"/>
      <c r="G259" s="6"/>
    </row>
    <row r="260" spans="1:7" ht="12.75">
      <c r="A260" s="15">
        <v>30</v>
      </c>
      <c r="B260" s="61" t="s">
        <v>129</v>
      </c>
      <c r="C260" s="54"/>
      <c r="D260" s="64"/>
      <c r="E260" s="72"/>
      <c r="F260" s="64"/>
      <c r="G260" s="134">
        <f>IF(F260="","",IF(F260=0,"«- Correct!","«- Try again!"))</f>
      </c>
    </row>
    <row r="261" spans="1:7" ht="12.75">
      <c r="A261" s="6"/>
      <c r="B261" s="6"/>
      <c r="C261" s="6"/>
      <c r="D261" s="6"/>
      <c r="E261" s="6"/>
      <c r="F261" s="6"/>
      <c r="G261" s="6"/>
    </row>
  </sheetData>
  <sheetProtection password="C690" sheet="1" objects="1" scenarios="1" selectLockedCells="1"/>
  <mergeCells count="21">
    <mergeCell ref="A147:F147"/>
    <mergeCell ref="A146:F146"/>
    <mergeCell ref="D2:F2"/>
    <mergeCell ref="D1:F1"/>
    <mergeCell ref="A114:D114"/>
    <mergeCell ref="A113:D113"/>
    <mergeCell ref="A112:D112"/>
    <mergeCell ref="A133:D133"/>
    <mergeCell ref="A132:D132"/>
    <mergeCell ref="A131:D131"/>
    <mergeCell ref="A85:D85"/>
    <mergeCell ref="A84:D84"/>
    <mergeCell ref="A83:D83"/>
    <mergeCell ref="A102:D102"/>
    <mergeCell ref="A101:D101"/>
    <mergeCell ref="A100:D100"/>
    <mergeCell ref="A8:E8"/>
    <mergeCell ref="A7:E7"/>
    <mergeCell ref="A60:D60"/>
    <mergeCell ref="A59:D59"/>
    <mergeCell ref="A58:D58"/>
  </mergeCells>
  <printOptions horizontalCentered="1"/>
  <pageMargins left="0" right="0" top="0.25" bottom="0.25" header="0.27" footer="0.25"/>
  <pageSetup horizontalDpi="600" verticalDpi="600" orientation="portrait" r:id="rId3"/>
  <rowBreaks count="5" manualBreakCount="5">
    <brk id="57" max="255" man="1"/>
    <brk id="99" max="255" man="1"/>
    <brk id="145" max="255" man="1"/>
    <brk id="190" max="255" man="1"/>
    <brk id="24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1.421875" style="0" bestFit="1" customWidth="1"/>
    <col min="3" max="3" width="10.28125" style="0" bestFit="1" customWidth="1"/>
    <col min="4" max="4" width="2.7109375" style="0" customWidth="1"/>
  </cols>
  <sheetData>
    <row r="1" spans="1:3" ht="12.75">
      <c r="A1" s="1" t="s">
        <v>150</v>
      </c>
      <c r="B1" s="1"/>
      <c r="C1" s="1"/>
    </row>
    <row r="2" spans="1:3" ht="12.75">
      <c r="A2" s="1"/>
      <c r="B2" s="1"/>
      <c r="C2" s="1"/>
    </row>
    <row r="3" spans="1:4" ht="12.75">
      <c r="A3" s="3" t="s">
        <v>130</v>
      </c>
      <c r="B3" s="30"/>
      <c r="C3" s="31"/>
      <c r="D3" s="11"/>
    </row>
    <row r="4" spans="1:4" ht="12.75">
      <c r="A4" s="5"/>
      <c r="B4" s="5"/>
      <c r="C4" s="32"/>
      <c r="D4" s="11"/>
    </row>
    <row r="5" spans="1:4" ht="12.75">
      <c r="A5" s="33">
        <v>37347</v>
      </c>
      <c r="B5" s="10" t="s">
        <v>131</v>
      </c>
      <c r="C5" s="82">
        <v>30000</v>
      </c>
      <c r="D5" s="11"/>
    </row>
    <row r="6" spans="1:4" ht="12.75">
      <c r="A6" s="7">
        <v>1</v>
      </c>
      <c r="B6" s="7" t="s">
        <v>132</v>
      </c>
      <c r="C6" s="131">
        <v>20000</v>
      </c>
      <c r="D6" s="11"/>
    </row>
    <row r="7" spans="1:4" ht="12.75">
      <c r="A7" s="7">
        <v>2</v>
      </c>
      <c r="B7" s="7" t="s">
        <v>65</v>
      </c>
      <c r="C7" s="131">
        <v>1800</v>
      </c>
      <c r="D7" s="11"/>
    </row>
    <row r="8" spans="1:4" ht="12.75">
      <c r="A8" s="7">
        <v>3</v>
      </c>
      <c r="B8" s="7" t="s">
        <v>66</v>
      </c>
      <c r="C8" s="131">
        <v>1000</v>
      </c>
      <c r="D8" s="11"/>
    </row>
    <row r="9" spans="1:4" ht="12.75">
      <c r="A9" s="7">
        <v>10</v>
      </c>
      <c r="B9" s="7" t="s">
        <v>67</v>
      </c>
      <c r="C9" s="131">
        <v>2400</v>
      </c>
      <c r="D9" s="11"/>
    </row>
    <row r="10" spans="1:4" ht="12.75">
      <c r="A10" s="7">
        <v>14</v>
      </c>
      <c r="B10" s="7" t="s">
        <v>68</v>
      </c>
      <c r="C10" s="131">
        <v>1600</v>
      </c>
      <c r="D10" s="11"/>
    </row>
    <row r="11" spans="1:4" ht="12.75">
      <c r="A11" s="7">
        <v>24</v>
      </c>
      <c r="B11" s="7" t="s">
        <v>69</v>
      </c>
      <c r="C11" s="131">
        <v>8000</v>
      </c>
      <c r="D11" s="11"/>
    </row>
    <row r="12" spans="1:4" ht="12.75">
      <c r="A12" s="7">
        <v>26</v>
      </c>
      <c r="B12" s="7" t="s">
        <v>68</v>
      </c>
      <c r="C12" s="131">
        <v>1600</v>
      </c>
      <c r="D12" s="11"/>
    </row>
    <row r="13" spans="1:4" ht="12.75">
      <c r="A13" s="7">
        <v>27</v>
      </c>
      <c r="B13" s="7" t="s">
        <v>70</v>
      </c>
      <c r="C13" s="131">
        <v>350</v>
      </c>
      <c r="D13" s="11"/>
    </row>
    <row r="14" spans="1:4" ht="12.75">
      <c r="A14" s="7">
        <v>27</v>
      </c>
      <c r="B14" s="7" t="s">
        <v>71</v>
      </c>
      <c r="C14" s="131">
        <v>750</v>
      </c>
      <c r="D14" s="11"/>
    </row>
    <row r="15" spans="1:4" ht="12.75">
      <c r="A15" s="7">
        <v>28</v>
      </c>
      <c r="B15" s="7" t="s">
        <v>133</v>
      </c>
      <c r="C15" s="131">
        <v>1500</v>
      </c>
      <c r="D15" s="11"/>
    </row>
    <row r="16" spans="1:4" ht="12.75">
      <c r="A16" s="7"/>
      <c r="B16" s="7"/>
      <c r="C16" s="5"/>
      <c r="D16" s="11"/>
    </row>
    <row r="17" spans="1:4" ht="12.75">
      <c r="A17" s="11"/>
      <c r="B17" s="34" t="s">
        <v>76</v>
      </c>
      <c r="C17" s="5"/>
      <c r="D17" s="11"/>
    </row>
    <row r="18" spans="1:4" ht="12.75">
      <c r="A18" s="10">
        <v>101</v>
      </c>
      <c r="B18" s="23" t="s">
        <v>1</v>
      </c>
      <c r="C18" s="5"/>
      <c r="D18" s="11"/>
    </row>
    <row r="19" spans="1:4" ht="12.75">
      <c r="A19" s="7">
        <v>106</v>
      </c>
      <c r="B19" s="23" t="s">
        <v>89</v>
      </c>
      <c r="C19" s="5"/>
      <c r="D19" s="11"/>
    </row>
    <row r="20" spans="1:4" ht="12.75">
      <c r="A20" s="7">
        <v>124</v>
      </c>
      <c r="B20" s="23" t="s">
        <v>84</v>
      </c>
      <c r="C20" s="5"/>
      <c r="D20" s="11"/>
    </row>
    <row r="21" spans="1:4" ht="12.75">
      <c r="A21" s="10">
        <v>128</v>
      </c>
      <c r="B21" s="23" t="s">
        <v>85</v>
      </c>
      <c r="C21" s="5"/>
      <c r="D21" s="11"/>
    </row>
    <row r="22" spans="1:4" ht="12.75">
      <c r="A22" s="7">
        <v>167</v>
      </c>
      <c r="B22" s="23" t="s">
        <v>80</v>
      </c>
      <c r="C22" s="5"/>
      <c r="D22" s="11"/>
    </row>
    <row r="23" spans="1:4" ht="12.75">
      <c r="A23" s="7">
        <v>168</v>
      </c>
      <c r="B23" s="23" t="s">
        <v>138</v>
      </c>
      <c r="C23" s="5"/>
      <c r="D23" s="11"/>
    </row>
    <row r="24" spans="1:4" ht="12.75">
      <c r="A24" s="7">
        <v>209</v>
      </c>
      <c r="B24" s="23" t="s">
        <v>112</v>
      </c>
      <c r="C24" s="5"/>
      <c r="D24" s="11"/>
    </row>
    <row r="25" spans="1:4" ht="12.75">
      <c r="A25" s="7">
        <v>301</v>
      </c>
      <c r="B25" s="23" t="s">
        <v>135</v>
      </c>
      <c r="C25" s="5"/>
      <c r="D25" s="11"/>
    </row>
    <row r="26" spans="1:4" ht="12.75">
      <c r="A26" s="7">
        <v>302</v>
      </c>
      <c r="B26" s="23" t="s">
        <v>134</v>
      </c>
      <c r="C26" s="5"/>
      <c r="D26" s="11"/>
    </row>
    <row r="27" spans="1:4" ht="12.75">
      <c r="A27" s="10">
        <v>405</v>
      </c>
      <c r="B27" s="23" t="s">
        <v>107</v>
      </c>
      <c r="C27" s="5"/>
      <c r="D27" s="11"/>
    </row>
    <row r="28" spans="1:4" ht="12.75">
      <c r="A28" s="5">
        <v>612</v>
      </c>
      <c r="B28" s="23" t="s">
        <v>137</v>
      </c>
      <c r="C28" s="5"/>
      <c r="D28" s="11"/>
    </row>
    <row r="29" spans="1:4" ht="12.75">
      <c r="A29" s="5">
        <v>622</v>
      </c>
      <c r="B29" s="23" t="s">
        <v>87</v>
      </c>
      <c r="C29" s="5"/>
      <c r="D29" s="11"/>
    </row>
    <row r="30" spans="1:4" ht="12.75">
      <c r="A30" s="5">
        <v>637</v>
      </c>
      <c r="B30" s="23" t="s">
        <v>97</v>
      </c>
      <c r="C30" s="5"/>
      <c r="D30" s="11"/>
    </row>
    <row r="31" spans="1:4" ht="12.75">
      <c r="A31" s="5">
        <v>640</v>
      </c>
      <c r="B31" s="25" t="s">
        <v>81</v>
      </c>
      <c r="C31" s="5"/>
      <c r="D31" s="11"/>
    </row>
    <row r="32" spans="1:4" ht="12.75">
      <c r="A32" s="5">
        <v>650</v>
      </c>
      <c r="B32" s="6" t="s">
        <v>99</v>
      </c>
      <c r="C32" s="5"/>
      <c r="D32" s="11"/>
    </row>
    <row r="33" spans="1:4" ht="12.75">
      <c r="A33" s="5">
        <v>684</v>
      </c>
      <c r="B33" s="6" t="s">
        <v>92</v>
      </c>
      <c r="C33" s="5"/>
      <c r="D33" s="11"/>
    </row>
    <row r="34" spans="1:4" ht="12.75">
      <c r="A34" s="5">
        <v>688</v>
      </c>
      <c r="B34" s="6" t="s">
        <v>91</v>
      </c>
      <c r="C34" s="5"/>
      <c r="D34" s="11"/>
    </row>
    <row r="35" spans="1:4" ht="12.75">
      <c r="A35" s="5">
        <v>901</v>
      </c>
      <c r="B35" s="5" t="s">
        <v>55</v>
      </c>
      <c r="C35" s="5"/>
      <c r="D35" s="11"/>
    </row>
    <row r="36" spans="1:4" ht="12.75">
      <c r="A36" s="5"/>
      <c r="B36" s="5"/>
      <c r="C36" s="5"/>
      <c r="D36" s="11"/>
    </row>
    <row r="37" spans="1:4" ht="12.75">
      <c r="A37" s="133" t="s">
        <v>164</v>
      </c>
      <c r="B37" s="5"/>
      <c r="C37" s="5"/>
      <c r="D37" s="11"/>
    </row>
    <row r="38" spans="1:4" ht="12.75">
      <c r="A38" s="33">
        <v>37376</v>
      </c>
      <c r="B38" s="5" t="s">
        <v>139</v>
      </c>
      <c r="C38" s="5"/>
      <c r="D38" s="11"/>
    </row>
    <row r="39" spans="1:4" ht="12.75">
      <c r="A39" s="5"/>
      <c r="B39" s="5" t="s">
        <v>93</v>
      </c>
      <c r="C39" s="82">
        <v>600</v>
      </c>
      <c r="D39" s="11"/>
    </row>
    <row r="40" spans="1:4" ht="12.75">
      <c r="A40" s="5"/>
      <c r="B40" s="5" t="s">
        <v>94</v>
      </c>
      <c r="C40" s="131">
        <v>500</v>
      </c>
      <c r="D40" s="11"/>
    </row>
    <row r="41" spans="1:4" ht="12.75">
      <c r="A41" s="5"/>
      <c r="B41" s="5" t="s">
        <v>96</v>
      </c>
      <c r="C41" s="131">
        <v>420</v>
      </c>
      <c r="D41" s="11"/>
    </row>
    <row r="42" spans="1:4" ht="12.75">
      <c r="A42" s="5"/>
      <c r="B42" s="5"/>
      <c r="C42" s="131"/>
      <c r="D42" s="11"/>
    </row>
    <row r="43" spans="1:4" ht="12.75">
      <c r="A43" s="5" t="s">
        <v>14</v>
      </c>
      <c r="B43" s="11"/>
      <c r="C43" s="5"/>
      <c r="D43" s="11"/>
    </row>
    <row r="44" spans="1:4" ht="12.75">
      <c r="A44" s="11" t="s">
        <v>20</v>
      </c>
      <c r="B44" s="11"/>
      <c r="C44" s="132">
        <v>58000</v>
      </c>
      <c r="D44" s="11"/>
    </row>
    <row r="45" spans="1:4" ht="12.75">
      <c r="A45" s="11" t="s">
        <v>136</v>
      </c>
      <c r="B45" s="11"/>
      <c r="C45" s="85">
        <v>133</v>
      </c>
      <c r="D45" s="11"/>
    </row>
    <row r="46" spans="1:4" ht="12.75">
      <c r="A46" s="5" t="s">
        <v>21</v>
      </c>
      <c r="B46" s="11"/>
      <c r="C46" s="85">
        <v>447</v>
      </c>
      <c r="D46" s="11"/>
    </row>
    <row r="47" spans="1:4" ht="12.75">
      <c r="A47" s="5" t="s">
        <v>163</v>
      </c>
      <c r="B47" s="11"/>
      <c r="C47" s="85">
        <v>48947</v>
      </c>
      <c r="D47" s="11"/>
    </row>
    <row r="48" spans="1:4" ht="12.75">
      <c r="A48" s="5" t="s">
        <v>22</v>
      </c>
      <c r="B48" s="11"/>
      <c r="C48" s="85">
        <v>49367</v>
      </c>
      <c r="D48" s="11"/>
    </row>
    <row r="49" spans="1:4" ht="12.75">
      <c r="A49" s="5" t="s">
        <v>127</v>
      </c>
      <c r="B49" s="11"/>
      <c r="C49" s="85">
        <v>49867</v>
      </c>
      <c r="D49" s="11"/>
    </row>
    <row r="50" spans="1:4" ht="12.75">
      <c r="A50" s="11"/>
      <c r="B50" s="11"/>
      <c r="C50" s="11"/>
      <c r="D50" s="11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Jack Terry</cp:lastModifiedBy>
  <cp:lastPrinted>2009-10-21T18:34:27Z</cp:lastPrinted>
  <dcterms:created xsi:type="dcterms:W3CDTF">2002-01-03T18:06:33Z</dcterms:created>
  <dcterms:modified xsi:type="dcterms:W3CDTF">2009-10-21T18:43:08Z</dcterms:modified>
  <cp:category/>
  <cp:version/>
  <cp:contentType/>
  <cp:contentStatus/>
</cp:coreProperties>
</file>